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8.224.188\documenti_cuneo\tribunale\Economato-Segreteria\$ Affari Generali\Convenzioni Lavoro PU\"/>
    </mc:Choice>
  </mc:AlternateContent>
  <xr:revisionPtr revIDLastSave="0" documentId="13_ncr:1_{9069C4B7-5D74-44D9-9E82-155DD6C5BF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neo generale" sheetId="1" r:id="rId1"/>
    <sheet name="Cuneo alfabetico" sheetId="4" r:id="rId2"/>
    <sheet name="Scadute" sheetId="5" state="hidden" r:id="rId3"/>
    <sheet name="Mondovì" sheetId="2" state="hidden" r:id="rId4"/>
    <sheet name="Saluzzo" sheetId="3" state="hidden" r:id="rId5"/>
  </sheets>
  <definedNames>
    <definedName name="_xlnm.Print_Area" localSheetId="1">'Cuneo alfabetico'!$B$1:$H$133</definedName>
    <definedName name="_xlnm.Print_Area" localSheetId="0">'Cuneo generale'!$A$1:$H$118</definedName>
    <definedName name="_xlnm.Print_Area" localSheetId="2">Scadute!$A$1:$H$61</definedName>
    <definedName name="Testo10" localSheetId="0">'Cuneo generale'!$D$89</definedName>
    <definedName name="_xlnm.Print_Titles" localSheetId="1">'Cuneo alfabetico'!$1:$1</definedName>
    <definedName name="_xlnm.Print_Titles" localSheetId="0">'Cuneo generale'!$1:$1</definedName>
    <definedName name="_xlnm.Print_Titles" localSheetId="3">Mondovì!$1:$1</definedName>
    <definedName name="_xlnm.Print_Titles" localSheetId="4">Saluzzo!$1:$1</definedName>
    <definedName name="_xlnm.Print_Titles" localSheetId="2">Scadute!$1:$1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4" l="1"/>
  <c r="H136" i="1"/>
  <c r="H2" i="4"/>
  <c r="H135" i="1"/>
  <c r="H134" i="4"/>
  <c r="H134" i="1"/>
  <c r="H120" i="4"/>
  <c r="H133" i="1"/>
  <c r="H99" i="4"/>
  <c r="H132" i="1"/>
  <c r="H3" i="4"/>
  <c r="H131" i="1"/>
  <c r="H52" i="4" l="1"/>
  <c r="H130" i="1"/>
  <c r="H84" i="4"/>
  <c r="H85" i="4" l="1"/>
  <c r="H129" i="1"/>
  <c r="H128" i="4" l="1"/>
  <c r="H128" i="1"/>
  <c r="H127" i="1" l="1"/>
  <c r="H12" i="4"/>
  <c r="B12" i="4"/>
  <c r="C12" i="4"/>
  <c r="D12" i="4"/>
  <c r="E12" i="4"/>
  <c r="H126" i="4" l="1"/>
  <c r="H125" i="4" l="1"/>
  <c r="H127" i="4"/>
  <c r="H126" i="1"/>
  <c r="H20" i="4" l="1"/>
  <c r="H125" i="1"/>
  <c r="H131" i="4"/>
  <c r="H124" i="1"/>
  <c r="H123" i="1"/>
  <c r="H124" i="4" l="1"/>
  <c r="H29" i="4" l="1"/>
  <c r="H30" i="4" l="1"/>
  <c r="H122" i="1"/>
  <c r="H129" i="4" l="1"/>
  <c r="H121" i="1"/>
  <c r="H24" i="4" l="1"/>
  <c r="H120" i="1"/>
  <c r="H105" i="4" l="1"/>
  <c r="H119" i="1" l="1"/>
  <c r="H46" i="4" l="1"/>
  <c r="H118" i="1"/>
  <c r="H48" i="4" l="1"/>
  <c r="H117" i="1"/>
  <c r="H116" i="1"/>
  <c r="H26" i="4" l="1"/>
  <c r="H32" i="4"/>
  <c r="H115" i="1"/>
  <c r="H4" i="4" l="1"/>
  <c r="H114" i="1"/>
  <c r="H62" i="4" l="1"/>
  <c r="H113" i="1"/>
  <c r="H6" i="4" l="1"/>
  <c r="H112" i="1"/>
  <c r="H102" i="4" l="1"/>
  <c r="H111" i="1"/>
  <c r="H82" i="4" l="1"/>
  <c r="H110" i="1"/>
  <c r="H25" i="4" l="1"/>
  <c r="H109" i="1"/>
  <c r="H81" i="4" l="1"/>
  <c r="H108" i="1"/>
  <c r="H95" i="4" l="1"/>
  <c r="H107" i="1"/>
  <c r="H107" i="4" l="1"/>
  <c r="H106" i="1" l="1"/>
  <c r="H80" i="4" l="1"/>
  <c r="H105" i="1"/>
  <c r="H74" i="4" l="1"/>
  <c r="H104" i="1"/>
  <c r="H103" i="4" l="1"/>
  <c r="H103" i="1"/>
  <c r="H11" i="4" l="1"/>
  <c r="H102" i="1"/>
  <c r="H69" i="4" l="1"/>
  <c r="H101" i="1"/>
  <c r="H33" i="4"/>
  <c r="H100" i="1"/>
  <c r="H31" i="4" l="1"/>
  <c r="H99" i="1"/>
  <c r="H93" i="4" l="1"/>
  <c r="H98" i="1" l="1"/>
  <c r="H77" i="4" l="1"/>
  <c r="H97" i="1"/>
  <c r="H71" i="4" l="1"/>
  <c r="H96" i="1"/>
  <c r="H68" i="4" l="1"/>
  <c r="H95" i="1" l="1"/>
  <c r="H47" i="4" l="1"/>
  <c r="H94" i="1"/>
  <c r="H59" i="4" l="1"/>
  <c r="H93" i="1"/>
  <c r="H65" i="4" l="1"/>
  <c r="H92" i="1"/>
  <c r="H66" i="4" l="1"/>
  <c r="H91" i="1"/>
  <c r="H22" i="4" l="1"/>
  <c r="H90" i="1"/>
  <c r="H37" i="4" l="1"/>
  <c r="H89" i="1"/>
  <c r="H86" i="4" l="1"/>
  <c r="H88" i="1"/>
  <c r="H55" i="4" l="1"/>
  <c r="H83" i="4" l="1"/>
  <c r="H85" i="1" l="1"/>
  <c r="H87" i="1"/>
  <c r="H86" i="1" l="1"/>
  <c r="H63" i="4" l="1"/>
  <c r="H84" i="1"/>
  <c r="H114" i="4" l="1"/>
  <c r="H83" i="1"/>
  <c r="H43" i="4" l="1"/>
  <c r="H82" i="1"/>
  <c r="H28" i="4" l="1"/>
  <c r="H81" i="1"/>
  <c r="H122" i="4" l="1"/>
  <c r="H80" i="1"/>
  <c r="H111" i="4" l="1"/>
  <c r="H79" i="1"/>
  <c r="H106" i="4" l="1"/>
  <c r="H78" i="1"/>
  <c r="H13" i="4" l="1"/>
  <c r="H77" i="1" l="1"/>
  <c r="H101" i="4" l="1"/>
  <c r="H76" i="1"/>
  <c r="H61" i="4" l="1"/>
  <c r="H75" i="1"/>
  <c r="H16" i="4" l="1"/>
  <c r="H74" i="1"/>
  <c r="H119" i="4" l="1"/>
  <c r="H44" i="4" l="1"/>
  <c r="H73" i="1" l="1"/>
  <c r="H73" i="4" l="1"/>
  <c r="H72" i="1" l="1"/>
  <c r="H96" i="4"/>
  <c r="H71" i="1"/>
  <c r="H70" i="1" l="1"/>
  <c r="H72" i="4" l="1"/>
  <c r="H69" i="1"/>
  <c r="H15" i="4" l="1"/>
  <c r="H68" i="1" l="1"/>
  <c r="H78" i="4" l="1"/>
  <c r="H67" i="1"/>
  <c r="H113" i="4" l="1"/>
  <c r="H66" i="1"/>
  <c r="H39" i="4" l="1"/>
  <c r="H65" i="1"/>
  <c r="H64" i="1"/>
  <c r="H10" i="4" l="1"/>
  <c r="H63" i="1"/>
  <c r="H49" i="4" l="1"/>
  <c r="H62" i="1"/>
  <c r="H61" i="1" l="1"/>
  <c r="H116" i="4" l="1"/>
  <c r="H60" i="1"/>
  <c r="H34" i="4" l="1"/>
  <c r="H59" i="1"/>
  <c r="H56" i="4" l="1"/>
  <c r="H58" i="1"/>
  <c r="H94" i="4" l="1"/>
  <c r="H57" i="1"/>
  <c r="H57" i="4" l="1"/>
  <c r="H56" i="1"/>
  <c r="H121" i="4" l="1"/>
  <c r="H55" i="1"/>
  <c r="H54" i="1" l="1"/>
  <c r="H60" i="4"/>
  <c r="H53" i="1"/>
  <c r="H51" i="4" l="1"/>
  <c r="H52" i="1"/>
  <c r="H51" i="1" l="1"/>
  <c r="H91" i="4" l="1"/>
  <c r="H50" i="1"/>
  <c r="H19" i="4" l="1"/>
  <c r="H49" i="1"/>
  <c r="H50" i="4" l="1"/>
  <c r="H48" i="1"/>
  <c r="H132" i="4"/>
  <c r="H47" i="1"/>
  <c r="H92" i="4" l="1"/>
  <c r="H46" i="1"/>
  <c r="H67" i="4" l="1"/>
  <c r="H45" i="1"/>
  <c r="H7" i="4" l="1"/>
  <c r="H44" i="1"/>
  <c r="H53" i="4" l="1"/>
  <c r="H43" i="1"/>
  <c r="H58" i="4" l="1"/>
  <c r="H42" i="1"/>
  <c r="H118" i="4" l="1"/>
  <c r="H41" i="1"/>
  <c r="H9" i="4" l="1"/>
  <c r="H40" i="1"/>
  <c r="H130" i="4" l="1"/>
  <c r="H39" i="1"/>
  <c r="H45" i="4" l="1"/>
  <c r="H38" i="1"/>
  <c r="H76" i="4" l="1"/>
  <c r="H23" i="4"/>
  <c r="H37" i="1"/>
  <c r="H36" i="1" l="1"/>
  <c r="H88" i="4" l="1"/>
  <c r="H35" i="1"/>
  <c r="H79" i="4" l="1"/>
  <c r="H34" i="1"/>
  <c r="H112" i="4" l="1"/>
  <c r="H33" i="1"/>
  <c r="H75" i="4" l="1"/>
  <c r="H32" i="1"/>
  <c r="H18" i="4" l="1"/>
  <c r="H40" i="4"/>
  <c r="H31" i="1"/>
  <c r="H30" i="1"/>
  <c r="H115" i="4" l="1"/>
  <c r="H29" i="1"/>
  <c r="H36" i="4" l="1"/>
  <c r="H28" i="1"/>
  <c r="H8" i="4" l="1"/>
  <c r="H27" i="1"/>
  <c r="H27" i="4"/>
  <c r="H26" i="1"/>
  <c r="H89" i="4" l="1"/>
  <c r="H25" i="1"/>
  <c r="H38" i="4" l="1"/>
  <c r="H24" i="1"/>
  <c r="H35" i="4" l="1"/>
  <c r="H23" i="1"/>
  <c r="H87" i="4" l="1"/>
  <c r="H22" i="1"/>
  <c r="H97" i="4" l="1"/>
  <c r="H21" i="1"/>
  <c r="H90" i="4" l="1"/>
  <c r="H20" i="1"/>
  <c r="H100" i="4" l="1"/>
  <c r="H19" i="1"/>
  <c r="H123" i="4" l="1"/>
  <c r="H18" i="1"/>
  <c r="H21" i="4" l="1"/>
  <c r="H17" i="1"/>
  <c r="H14" i="4"/>
  <c r="H16" i="1"/>
  <c r="H54" i="4" l="1"/>
  <c r="H15" i="1"/>
  <c r="H133" i="4" l="1"/>
  <c r="H14" i="1"/>
  <c r="H108" i="4" l="1"/>
  <c r="H5" i="4"/>
  <c r="H17" i="4"/>
  <c r="H70" i="4"/>
  <c r="H98" i="4"/>
  <c r="H117" i="4"/>
  <c r="H104" i="4"/>
  <c r="H109" i="4"/>
  <c r="H64" i="4"/>
  <c r="H41" i="4"/>
  <c r="J133" i="4" l="1"/>
  <c r="H12" i="1" l="1"/>
  <c r="H11" i="1" l="1"/>
  <c r="H10" i="1" l="1"/>
  <c r="H9" i="1" l="1"/>
  <c r="H8" i="1"/>
  <c r="H7" i="1" l="1"/>
  <c r="H6" i="1" l="1"/>
  <c r="H5" i="1" l="1"/>
  <c r="H4" i="1" l="1"/>
  <c r="H3" i="1"/>
  <c r="H2" i="1"/>
  <c r="J13" i="1"/>
  <c r="H47" i="5" l="1"/>
  <c r="J47" i="5" s="1"/>
  <c r="H62" i="5"/>
  <c r="J62" i="5" s="1"/>
  <c r="H25" i="5"/>
  <c r="J25" i="5" s="1"/>
  <c r="H11" i="5"/>
  <c r="J11" i="5" s="1"/>
  <c r="H36" i="5"/>
  <c r="J36" i="5" s="1"/>
  <c r="H28" i="5"/>
  <c r="J28" i="5" s="1"/>
  <c r="H15" i="5"/>
  <c r="J15" i="5" s="1"/>
  <c r="H40" i="5"/>
  <c r="J40" i="5" s="1"/>
  <c r="H61" i="5"/>
  <c r="J61" i="5" s="1"/>
  <c r="H38" i="5"/>
  <c r="J38" i="5" s="1"/>
  <c r="H58" i="5"/>
  <c r="J58" i="5" s="1"/>
  <c r="H17" i="5"/>
  <c r="J17" i="5" s="1"/>
  <c r="H34" i="5"/>
  <c r="J34" i="5" s="1"/>
  <c r="H3" i="5"/>
  <c r="J3" i="5" s="1"/>
  <c r="H32" i="5"/>
  <c r="J32" i="5" s="1"/>
  <c r="H54" i="5"/>
  <c r="J54" i="5" s="1"/>
  <c r="H56" i="5"/>
  <c r="J56" i="5" s="1"/>
  <c r="H19" i="5" l="1"/>
  <c r="J19" i="5" s="1"/>
  <c r="H9" i="5"/>
  <c r="J9" i="5" s="1"/>
  <c r="H41" i="5"/>
  <c r="J41" i="5" s="1"/>
  <c r="H27" i="5"/>
  <c r="J27" i="5" s="1"/>
  <c r="H30" i="5"/>
  <c r="J30" i="5" s="1"/>
  <c r="H60" i="5"/>
  <c r="J60" i="5" s="1"/>
  <c r="H59" i="5"/>
  <c r="J59" i="5" s="1"/>
  <c r="H51" i="5"/>
  <c r="J51" i="5" s="1"/>
  <c r="H50" i="5"/>
  <c r="J50" i="5" s="1"/>
  <c r="H10" i="5"/>
  <c r="J10" i="5" s="1"/>
  <c r="H8" i="5"/>
  <c r="J8" i="5" s="1"/>
  <c r="H5" i="5"/>
  <c r="J5" i="5" s="1"/>
  <c r="H57" i="5"/>
  <c r="J57" i="5" s="1"/>
  <c r="H55" i="5"/>
  <c r="J55" i="5" s="1"/>
  <c r="H53" i="5"/>
  <c r="J53" i="5" s="1"/>
  <c r="H52" i="5"/>
  <c r="J52" i="5" s="1"/>
  <c r="J48" i="5"/>
  <c r="J46" i="5"/>
  <c r="J45" i="5"/>
  <c r="J44" i="5"/>
  <c r="J43" i="5"/>
  <c r="J42" i="5"/>
  <c r="J39" i="5"/>
  <c r="J37" i="5"/>
  <c r="J35" i="5"/>
  <c r="J33" i="5"/>
  <c r="J31" i="5"/>
  <c r="J29" i="5"/>
  <c r="J26" i="5"/>
  <c r="J24" i="5"/>
  <c r="J23" i="5"/>
  <c r="J22" i="5"/>
  <c r="J21" i="5"/>
  <c r="J20" i="5"/>
  <c r="J18" i="5"/>
  <c r="J16" i="5"/>
  <c r="J14" i="5"/>
  <c r="J13" i="5"/>
  <c r="J12" i="5"/>
  <c r="H7" i="5"/>
  <c r="J7" i="5" s="1"/>
  <c r="H6" i="5"/>
  <c r="J6" i="5" s="1"/>
  <c r="J4" i="5"/>
  <c r="J2" i="5"/>
  <c r="H37" i="3"/>
  <c r="H36" i="3"/>
  <c r="J36" i="3" s="1"/>
  <c r="H35" i="3"/>
  <c r="J35" i="3" s="1"/>
  <c r="H34" i="3"/>
  <c r="J34" i="3" s="1"/>
  <c r="H33" i="3"/>
  <c r="J33" i="3" s="1"/>
  <c r="H32" i="3"/>
  <c r="H31" i="3"/>
  <c r="H30" i="3"/>
  <c r="H29" i="3"/>
  <c r="J29" i="3" s="1"/>
  <c r="H28" i="3"/>
  <c r="J28" i="3" s="1"/>
  <c r="H27" i="3"/>
  <c r="J27" i="3" s="1"/>
  <c r="H26" i="3"/>
  <c r="H25" i="3"/>
  <c r="J25" i="3" s="1"/>
  <c r="H24" i="3"/>
  <c r="H23" i="3"/>
  <c r="H22" i="3"/>
  <c r="H21" i="3"/>
  <c r="J21" i="3" s="1"/>
  <c r="H20" i="3"/>
  <c r="J20" i="3" s="1"/>
  <c r="H19" i="3"/>
  <c r="J19" i="3" s="1"/>
  <c r="H18" i="3"/>
  <c r="J18" i="3" s="1"/>
  <c r="H17" i="3"/>
  <c r="J17" i="3" s="1"/>
  <c r="H16" i="3"/>
  <c r="H15" i="3"/>
  <c r="H14" i="3"/>
  <c r="H13" i="3"/>
  <c r="J13" i="3" s="1"/>
  <c r="H12" i="3"/>
  <c r="J12" i="3" s="1"/>
  <c r="H11" i="3"/>
  <c r="J11" i="3" s="1"/>
  <c r="H10" i="3"/>
  <c r="J10" i="3" s="1"/>
  <c r="H9" i="3"/>
  <c r="J9" i="3" s="1"/>
  <c r="H8" i="3"/>
  <c r="H7" i="3"/>
  <c r="H6" i="3"/>
  <c r="H5" i="3"/>
  <c r="J5" i="3" s="1"/>
  <c r="H4" i="3"/>
  <c r="J4" i="3" s="1"/>
  <c r="H3" i="3"/>
  <c r="J3" i="3" s="1"/>
  <c r="H2" i="3"/>
  <c r="J37" i="3"/>
  <c r="J32" i="3"/>
  <c r="J31" i="3"/>
  <c r="J30" i="3"/>
  <c r="J26" i="3"/>
  <c r="J24" i="3"/>
  <c r="J23" i="3"/>
  <c r="J22" i="3"/>
  <c r="J16" i="3"/>
  <c r="J15" i="3"/>
  <c r="J14" i="3"/>
  <c r="J8" i="3"/>
  <c r="J7" i="3"/>
  <c r="J6" i="3"/>
  <c r="J2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H6" i="2"/>
  <c r="J6" i="2" s="1"/>
  <c r="H5" i="2"/>
  <c r="J5" i="2" s="1"/>
  <c r="H7" i="2"/>
  <c r="J7" i="2" s="1"/>
  <c r="H8" i="2"/>
  <c r="J8" i="2" s="1"/>
  <c r="H9" i="2"/>
  <c r="J9" i="2" s="1"/>
  <c r="H3" i="2"/>
  <c r="J3" i="2" s="1"/>
  <c r="H4" i="2"/>
  <c r="J4" i="2" s="1"/>
  <c r="H2" i="2"/>
  <c r="J2" i="2" s="1"/>
  <c r="H38" i="3"/>
  <c r="J38" i="3" s="1"/>
  <c r="H39" i="3"/>
  <c r="J39" i="3" s="1"/>
  <c r="H40" i="3"/>
  <c r="J40" i="3" s="1"/>
</calcChain>
</file>

<file path=xl/sharedStrings.xml><?xml version="1.0" encoding="utf-8"?>
<sst xmlns="http://schemas.openxmlformats.org/spreadsheetml/2006/main" count="1708" uniqueCount="840">
  <si>
    <t>N.ro</t>
  </si>
  <si>
    <t>Denominazione Ente</t>
  </si>
  <si>
    <t>Territorio</t>
  </si>
  <si>
    <t>Tipo di attività</t>
  </si>
  <si>
    <t>N. persone</t>
  </si>
  <si>
    <t>Data convenzione</t>
  </si>
  <si>
    <t>Data scadenza</t>
  </si>
  <si>
    <t>FOSSANO</t>
  </si>
  <si>
    <t>DRONERO</t>
  </si>
  <si>
    <t>Lavori di manutenzione ordinaria su strade, aree verdi ed immobili di proprietà comunale</t>
  </si>
  <si>
    <t>CUNEO</t>
  </si>
  <si>
    <t>Manutenzione e decoro di giardini, aree verdi, ecc., afferenti all'Ospedale o di beni patrimonio immobiliare dell'Azienda</t>
  </si>
  <si>
    <t>Coscia, Bongiovanni, Milanesio, Chiavero, Viada</t>
  </si>
  <si>
    <t>VERNANTE</t>
  </si>
  <si>
    <t>Attività amministrative e tecnico-manutentive</t>
  </si>
  <si>
    <t>2 persone: manutenzione cimiteriale,                       4 persone: riproduzione fotocopie, sistemazione e riordino materiale vario, pulizia locali</t>
  </si>
  <si>
    <t>AZIENDA OSPEDALIERA  "S. CROCE E CARLE"  CUNEO</t>
  </si>
  <si>
    <t>COMUNE  DI  CUNEO</t>
  </si>
  <si>
    <t>COMUNE  DI  VERNANTE</t>
  </si>
  <si>
    <t>COMUNE  DI  BERNEZZO</t>
  </si>
  <si>
    <t>BERNEZZO</t>
  </si>
  <si>
    <t>Manutenzione beni demaniali e riordino biblioteca</t>
  </si>
  <si>
    <t>BORGO S.D.ZZO</t>
  </si>
  <si>
    <t>Manutenzione strade e aree esterne comunali</t>
  </si>
  <si>
    <t>COMUNE  DI  CERVASCA</t>
  </si>
  <si>
    <t>CERVASCA</t>
  </si>
  <si>
    <t>Lavori tecnico-manutentivi sul territorio o all'interno di strutture pubbliche quali la biblioteca</t>
  </si>
  <si>
    <t>COMUNE  DI  ROASCHIA</t>
  </si>
  <si>
    <t>ROASCHIA</t>
  </si>
  <si>
    <t>COMUNE  DI  BEINETTE</t>
  </si>
  <si>
    <t>BEINETTE</t>
  </si>
  <si>
    <t>Settore tecnico- manutentivo</t>
  </si>
  <si>
    <t>COMUNE  DI  MOIOLA</t>
  </si>
  <si>
    <t>MOIOLA</t>
  </si>
  <si>
    <t>Attività tecnico-manutentive</t>
  </si>
  <si>
    <t>COMUNE  DI  CASTELMAGNO</t>
  </si>
  <si>
    <t>CASTELMAGNO</t>
  </si>
  <si>
    <t>Manutenzione stradale e di beni del patrimonio pubblico; prevenzione di calamità naturali; supporto e collaborazione compiti d'ufficio</t>
  </si>
  <si>
    <t>COMUNE  DI  VILLAR S.COSTANZO</t>
  </si>
  <si>
    <t>VILLAR SAN COSTANZO</t>
  </si>
  <si>
    <t>Manutenzione viabilità, verde pubblico e edifici di proprietà comunale</t>
  </si>
  <si>
    <t>COMUNE  DI  BOVES</t>
  </si>
  <si>
    <t>BOVES</t>
  </si>
  <si>
    <t>Manutenzione ordinaria del patrimonio comunale, pulizia strade e aree pubbliche, mansioni operative presso servizi amm.vi</t>
  </si>
  <si>
    <t>COMUNE  DI  PEVERAGNO</t>
  </si>
  <si>
    <t>PEVERAGNO</t>
  </si>
  <si>
    <t>Manutenzione arredo urbano</t>
  </si>
  <si>
    <t>CHIUSA DI PESIO</t>
  </si>
  <si>
    <t>COMUNE  DI  CHIUSA DI PESIO</t>
  </si>
  <si>
    <t>Lavoro con finalita di protezione civile; tutela flora e fauna e prevenzione randagismo; manutenzioni tecnico-amministrative edifici e aree comunali; sicurezza stradale</t>
  </si>
  <si>
    <t>- Marco Audisio                   - Dr. Giancarlo Presta</t>
  </si>
  <si>
    <t>- Geom. R. Olivero           - Geom. M.L. Biglione</t>
  </si>
  <si>
    <t>- Arch. G. Revelli</t>
  </si>
  <si>
    <t>COMUNE  DI  MONTEROSSO GRANA</t>
  </si>
  <si>
    <t>MONTEROSSO GRANA</t>
  </si>
  <si>
    <t>CONSORZIO SOCIO-ASSISTENZIALE DEL CUNEESE</t>
  </si>
  <si>
    <t>- 1: supporto x attività assistenza/animazione,        - 1: supporto x attività assistenza e laboratorio,           - 1: a supporto x attività Economato</t>
  </si>
  <si>
    <t>- A.S. Velda Lingua             - A.S. Alessandro Cosio            - Aldo Brignone</t>
  </si>
  <si>
    <t>- Arch. P. Arneodo                       - Dr. Maurizio Vercesi</t>
  </si>
  <si>
    <t>- Dr. Sergio Degioanni          - Geom. G.B.Ghibaudo</t>
  </si>
  <si>
    <t>- Geom. G. Cravero</t>
  </si>
  <si>
    <t>- Geom. B. Giraudo</t>
  </si>
  <si>
    <t>- Geom. Guido Otta</t>
  </si>
  <si>
    <t>- Dr. Sergio Degioanni          - Arch. Daniela Risso</t>
  </si>
  <si>
    <t>- Geom. Rainisio</t>
  </si>
  <si>
    <t>- Sindaco                           - Fausto Arneodo</t>
  </si>
  <si>
    <t>- Resp. servizio tecnico</t>
  </si>
  <si>
    <t>Incaricati del coordinamento</t>
  </si>
  <si>
    <t>COMUNE  DI  BORGO SAN DALMAZZO</t>
  </si>
  <si>
    <t>Cuneo-Beinette-Borgo SD-Boves-Castelletto S-Centallo-Margarita-Montanera-Morozzo-Com.Mont.Demonte</t>
  </si>
  <si>
    <t>- Geom. P. Ferrione</t>
  </si>
  <si>
    <t>- Dr. Mauro Astesano                  - Donatella Nallino</t>
  </si>
  <si>
    <t>COMUNE  DI  CARAGLIO</t>
  </si>
  <si>
    <t>OSPEDALE CIVICO S.CAMILLO DE' LELLIS - DRONERO</t>
  </si>
  <si>
    <t>CARAGLIO</t>
  </si>
  <si>
    <t>Prestazioni manutentive di bassa manovalanza</t>
  </si>
  <si>
    <t>Manutenzione e decoro aree interne ed esterne dell'ospedale; assistenza e animazione x gli ospiti della struttura</t>
  </si>
  <si>
    <t>GAIOLA</t>
  </si>
  <si>
    <t>COMUNE  DI  PRADLEVES</t>
  </si>
  <si>
    <t>PRADLEVES</t>
  </si>
  <si>
    <t>Manutenzione ordinaria patrimonio comunale; pulizia strade e spazi pubblici; mansioni operative presso servizi amm.vi dell'Ente</t>
  </si>
  <si>
    <t>- Claudio Luciano                                     - Segretario Com.le</t>
  </si>
  <si>
    <t>COMUNE  DI  ROCCABRUNA</t>
  </si>
  <si>
    <t>ROCCABRUNA</t>
  </si>
  <si>
    <t>Manutenzione ordinaria patrimonio comunale; pulizia strade e spazi pubblici (aree verdi, ecc.)</t>
  </si>
  <si>
    <t>- Simonetta Martini                                     - Segretario Com.le</t>
  </si>
  <si>
    <t>COMUNE  DI  VALLORIATE</t>
  </si>
  <si>
    <t>VALLORIATE</t>
  </si>
  <si>
    <t>Prestazioni nel settore tecnico manutentivo</t>
  </si>
  <si>
    <t>- Antonello Berardengo</t>
  </si>
  <si>
    <t>- Renata Damiano                           - Massimo Dalmasso</t>
  </si>
  <si>
    <t>- Ing. P.M. Arneodo                             - Mario Martini                               - Ing. M.P.Manconi</t>
  </si>
  <si>
    <t>- Dario Cavallo                                        - Laura Baudino</t>
  </si>
  <si>
    <t>COMUNE  DI  DEMONTE</t>
  </si>
  <si>
    <t>DEMONTE</t>
  </si>
  <si>
    <t>Manutenzione ordinaria strade - piazze -  aree verdi comunali</t>
  </si>
  <si>
    <t>- Geom. C. Fantini</t>
  </si>
  <si>
    <t>COMUNE  DI  VALGRANA</t>
  </si>
  <si>
    <t>VALGRANA</t>
  </si>
  <si>
    <t>Attività in favore della collettività in conformità con quanto disposto nella sentenza di condanna.</t>
  </si>
  <si>
    <t>- Sindaco                                        - Albino Arlotto</t>
  </si>
  <si>
    <t>COMUNE  DI   BEINETTE</t>
  </si>
  <si>
    <t>- Geom. D. Rainisio</t>
  </si>
  <si>
    <t>CASA PER ANZIANI MONS. CRAVERI-OGGERO</t>
  </si>
  <si>
    <t>Attività di animazione, aiuto alla deambulazione anziani, attività ausiliarie manutentive</t>
  </si>
  <si>
    <t>- Doriano Frutttero - Dir.             - A.S. Antonella Unia            - A.S. Katia Fontana</t>
  </si>
  <si>
    <t>CENTRO RECUPERO ANIMALI SELVATICI</t>
  </si>
  <si>
    <t>Manutenzione ordinaria su aree verdi e strutture dell'Ente, attività amm.ve e tecnico-manutentive.</t>
  </si>
  <si>
    <t>- Remigio Luciano                                     - Matteo Parola</t>
  </si>
  <si>
    <t>COMUNE  DI  BUSCA</t>
  </si>
  <si>
    <t>BUSCA</t>
  </si>
  <si>
    <t>Manutenzione ordinaria su aree verdi e strutture dell'Ente, attività di servizio alla persona settori cultura e assistenza</t>
  </si>
  <si>
    <t>- Geom. Bruno Tallone                                        - Pier Luigi Gosso</t>
  </si>
  <si>
    <t>COMUNE  DI  PIETRAPORZIO</t>
  </si>
  <si>
    <t>PIETRAPORZIO</t>
  </si>
  <si>
    <t>Manutenzione ordinaria del patrimonio comunale, pulizia strade. Supporto Uff.Amm.vo e Tecnico con uso app.informatiche</t>
  </si>
  <si>
    <t>- Rag. Giovanni Monaco</t>
  </si>
  <si>
    <t>OPERE PIE DRONERESI</t>
  </si>
  <si>
    <t>Manutenzione area esterna - Tinteggiatura (zoccoli muri, ringhiere) - Collaborazione trasporto ospiti su carrozzella</t>
  </si>
  <si>
    <t>- Einaudi Gemma                                         - Matteodo Antonio                                                     - Brignone Angelo</t>
  </si>
  <si>
    <t>Manutenzione ordinaria strade, aree verdi ed immobili di proprietà comunale</t>
  </si>
  <si>
    <t>- Arneodo Pierangelo                                        - Vercesi Maurizio</t>
  </si>
  <si>
    <t>Manutenzione e decoro beni del patrimonio pubblico, giardinaggio, collaborazione con squadra tecnica.</t>
  </si>
  <si>
    <t>PROVINCIA DI CUNEO</t>
  </si>
  <si>
    <t>Supporto lavori tecnici o amministrativi, uscieri, magazzini e sede, manutenzione, gestione parco auto.</t>
  </si>
  <si>
    <t>- Dirigenti Aree e              - Responsabili U.O.</t>
  </si>
  <si>
    <t>LIMONE PIEMONTE</t>
  </si>
  <si>
    <t>- Ing. Paolo Giraudo</t>
  </si>
  <si>
    <t>- Einaudi Diego                                        - Einaudi Laura</t>
  </si>
  <si>
    <t>Addetto al centralino</t>
  </si>
  <si>
    <t>- Tomatis Claudio</t>
  </si>
  <si>
    <t>- Geom. Diego Rainisio</t>
  </si>
  <si>
    <t>MOROZZO</t>
  </si>
  <si>
    <t>COMUNE DI  DRONERO</t>
  </si>
  <si>
    <t>COMUNE DI  LIMONE PIEMONTE</t>
  </si>
  <si>
    <t>COMUNE DI  BEINETTE</t>
  </si>
  <si>
    <t>COMUNE DI  BUSCA</t>
  </si>
  <si>
    <t>MELLE</t>
  </si>
  <si>
    <t>NIELLA TANARO</t>
  </si>
  <si>
    <t>CSSM</t>
  </si>
  <si>
    <t>Accoglienza notturna e assistenza e collaborazione nel servizio mensa; lavori di pulizia e manutenzione; attività di ritiro e raccolta vestiti usati e mobili usati</t>
  </si>
  <si>
    <t>Responsabili dell’Ente</t>
  </si>
  <si>
    <t>Supporto alle attività d’ufficio, di volontariato e attività manutentive</t>
  </si>
  <si>
    <t>Responsabile dell’Ente</t>
  </si>
  <si>
    <t>Supporto Lavori Tecnici</t>
  </si>
  <si>
    <t>Responsabili dei servizi</t>
  </si>
  <si>
    <t>Supporto per i servizi dell’area amministrativa, supporto al Servizio Territoriale, supporto al Servizio Integrativo</t>
  </si>
  <si>
    <t>Attività tecnico-manutentive settore edilizia – segnaletica – protezione civile – verde pubblico – attività di riordino banche dati</t>
  </si>
  <si>
    <t>Responsabili Uffici</t>
  </si>
  <si>
    <t>Attività di supporto nei servizi di protezione civile, custodia musei e pinacoteche, verde pubblico</t>
  </si>
  <si>
    <t>Supporto alle attività amministrative dei vari uffici comunali – supporto in lavori tecnici – collaborazione in ordine ad eventi culturali e sportivi</t>
  </si>
  <si>
    <t>Responsabili uffici</t>
  </si>
  <si>
    <t>Supporto alle attività amministrative dei vari uffici comunali – supporto in lavori tecnici</t>
  </si>
  <si>
    <t>Supporto nel settore protezione civile, verde pubblico, patrimonio ambientale e culturale</t>
  </si>
  <si>
    <t>Supporto alle attività amministrative dei vari uffici comunali – supporto in lavori tecnici – Attività di riordino archivio</t>
  </si>
  <si>
    <t>04/11/201</t>
  </si>
  <si>
    <t>Supporto per lavori di protezione civile, tutela del patrimonio culturale  e ambientale, patrimonio pubblico</t>
  </si>
  <si>
    <t>Responsabile area tecnica settore LLPP</t>
  </si>
  <si>
    <t>Supporto per lavori tecnici area patrimonio pubblico, verde pubblico, impianti sportivi, sgombero neve</t>
  </si>
  <si>
    <t>Responsabile Ufficio</t>
  </si>
  <si>
    <t>Ufficio</t>
  </si>
  <si>
    <t>Supporto per lavori nel settore protezione civile, assistenza particolari categorie di popolazione (fasce deboli), verde pubblico, tutela flora e fauna</t>
  </si>
  <si>
    <t>Non Indicato</t>
  </si>
  <si>
    <t>Manutenzione ordinaria patrimonio e demanio</t>
  </si>
  <si>
    <t xml:space="preserve">Geom. Dicarlo </t>
  </si>
  <si>
    <t>Supporto lavori tecnici o amministrativi d’uffici e di magazzino, supporto manutenzione patrimonio</t>
  </si>
  <si>
    <t>Responsabile servizio tecnico – urbanistico</t>
  </si>
  <si>
    <t>Servizi impiegatizi  e servizi tecnici operativi</t>
  </si>
  <si>
    <t>Responsabile servizio</t>
  </si>
  <si>
    <t>Tutela patrimonio ambientale – Servizi manutentivi di varia natura -</t>
  </si>
  <si>
    <t>Responsabile Servizio tecnico geom. Cagnasso Pierteresio</t>
  </si>
  <si>
    <t>Servizi tecnici operativi</t>
  </si>
  <si>
    <t>Responsabile Servizio Tecnico Geom. Fabio Locci</t>
  </si>
  <si>
    <t>Servizi tecnici operativi - Servizi manutentivi di varia natura</t>
  </si>
  <si>
    <t>Responsabile Servizio Tecnico Geom. Pietro Nicolino</t>
  </si>
  <si>
    <t>Protezione civile – tutela ambiente – Custodia bibblioteca – Manutenzione patrimonio pubblico e giardini</t>
  </si>
  <si>
    <t>Geom. Filippi Andrea  e Tomatis Marco</t>
  </si>
  <si>
    <t>Supporto attività amministrative – manutenzione patrimonio pubblico – supporto attività culturali e sportive</t>
  </si>
  <si>
    <t>---------------</t>
  </si>
  <si>
    <t>CARITAS DIOCESANA MONDOVÌ</t>
  </si>
  <si>
    <t>DIOCESI MONDOVÌ</t>
  </si>
  <si>
    <t>MONDOVÌ</t>
  </si>
  <si>
    <t>COMUNE DI VILLANOVA MONDOVÌ</t>
  </si>
  <si>
    <t>VILLANOVA MONDOVÌ</t>
  </si>
  <si>
    <t>MONREGALESE</t>
  </si>
  <si>
    <t>COMUNE DI MONDOVÌ</t>
  </si>
  <si>
    <t>COMUNE DI DOGLIANI</t>
  </si>
  <si>
    <t>DOGLIANI</t>
  </si>
  <si>
    <t>COMUNE DI ORMEA</t>
  </si>
  <si>
    <t>ORMEA</t>
  </si>
  <si>
    <t>COMUNE DI FRABOSA SOTTANA</t>
  </si>
  <si>
    <t>FRABOSA SOTTANA</t>
  </si>
  <si>
    <t>COMUNE DI MARGARITA</t>
  </si>
  <si>
    <t>MARGARITA</t>
  </si>
  <si>
    <t>COMUNE DI SANT’ALBANO STURA</t>
  </si>
  <si>
    <t>SANT’ALBANO STURA</t>
  </si>
  <si>
    <t>COMUNE DI MONASTERO VASCO</t>
  </si>
  <si>
    <t>MONASTERO DI VASCO</t>
  </si>
  <si>
    <t>COMUNE DI CARRÙ</t>
  </si>
  <si>
    <t>CARRÙ</t>
  </si>
  <si>
    <t>COMUNE DI CLAVESANA</t>
  </si>
  <si>
    <t>CLAVESANA</t>
  </si>
  <si>
    <t>COMUNE DI BENE VAGIENNA</t>
  </si>
  <si>
    <t>BENE VAGIENNA</t>
  </si>
  <si>
    <t>COMUNE DI GARESSIO</t>
  </si>
  <si>
    <t>GARESSIO</t>
  </si>
  <si>
    <t>COMUNE DI MOROZZO</t>
  </si>
  <si>
    <t>COMUNE DI MONTEZEMOLO</t>
  </si>
  <si>
    <t>MONTEZEMOLO</t>
  </si>
  <si>
    <t>COMUNE DI PRUNETTO</t>
  </si>
  <si>
    <t>PRUNETTO</t>
  </si>
  <si>
    <t>COMUNE DI LEQUIO TANARO</t>
  </si>
  <si>
    <t>LEQUIO TANARO</t>
  </si>
  <si>
    <t>COMUNE DI FARIGLIANO</t>
  </si>
  <si>
    <t>FARIGLIANO</t>
  </si>
  <si>
    <t>COMUNE DI FRABOSA SOPRANA</t>
  </si>
  <si>
    <t>FRABOSA SOPRANA</t>
  </si>
  <si>
    <t>COMUNE DI CEVA</t>
  </si>
  <si>
    <t>CEVA</t>
  </si>
  <si>
    <t>COMUNE DI BASTIA MONDOVÌ</t>
  </si>
  <si>
    <t>BASTIA MONDOVÌ</t>
  </si>
  <si>
    <t>VIGNOLO</t>
  </si>
  <si>
    <t>- Responsabile U.T.C.</t>
  </si>
  <si>
    <t>- Sindaco pro-tempore</t>
  </si>
  <si>
    <t>ASL CN 1</t>
  </si>
  <si>
    <t>IPAB OSPEDALE CIVILE SAN CHIAFFREDO - REVELLO</t>
  </si>
  <si>
    <t>ASSOCIAZIONE SPAZIO VITALE</t>
  </si>
  <si>
    <t>COMUNE  DI  VILLANOVA SOLARO</t>
  </si>
  <si>
    <t>COMUNE  DI  SANFRONT</t>
  </si>
  <si>
    <t>COMUNE  DI  PAGNO</t>
  </si>
  <si>
    <t>COMUNE  DI  PAESANA</t>
  </si>
  <si>
    <t>COMUNE  DI  OSTANA</t>
  </si>
  <si>
    <t>COMUNE  DI  MORETTA</t>
  </si>
  <si>
    <t>COMUNE  DI  MANTA</t>
  </si>
  <si>
    <t>COMUNE  DI  COSTIGLIOLE SALUZZO</t>
  </si>
  <si>
    <t>COMUNE  DI  CARAMAGNA PIEMONTE</t>
  </si>
  <si>
    <t>COMUNE  DI  CASTELLAR</t>
  </si>
  <si>
    <t>COMUNE  DI  BARGE</t>
  </si>
  <si>
    <t>COMUNE  DI  RACCONIGI</t>
  </si>
  <si>
    <t>COMUNE  DI  VENASCA</t>
  </si>
  <si>
    <t>COMUNE  DI  MARTINIANA PO</t>
  </si>
  <si>
    <t>COMUNE  DI  SCARNAFIGI</t>
  </si>
  <si>
    <t>COMUNE  DI  BAGNOLO PIEMONTE</t>
  </si>
  <si>
    <t>COMUNE  DI  PIASCO</t>
  </si>
  <si>
    <t>COMUNE  DI  MONASTEROLO DI SAVIGLIANO</t>
  </si>
  <si>
    <t>COMUNE  DI  ENVIE</t>
  </si>
  <si>
    <t>COMUNE  DI  POLONGHERA</t>
  </si>
  <si>
    <t>COMUNE  DI  CRISSOLO</t>
  </si>
  <si>
    <t>COMUNE  DI  FAULE</t>
  </si>
  <si>
    <t>COMUNE  DI  GAMBASCA</t>
  </si>
  <si>
    <t>COMUNE  DI  REVELLO</t>
  </si>
  <si>
    <t>COMUNE  DI  CASALGRASSO</t>
  </si>
  <si>
    <t>COMUNE  DI  SAMPEYRE</t>
  </si>
  <si>
    <t>COMUNE  DI  CARDÈ</t>
  </si>
  <si>
    <t>COMUNE  DI  LAGNASCO</t>
  </si>
  <si>
    <t>COMUNE  DI  RIFREDDO</t>
  </si>
  <si>
    <t>COMUNE  DI  ALBA</t>
  </si>
  <si>
    <t>COMUNE  DI  GENOLA</t>
  </si>
  <si>
    <t>COMUNE  DI  ROSSANA</t>
  </si>
  <si>
    <t>COMUNE  DI  CAVALLERMAGGIORE</t>
  </si>
  <si>
    <t>VILLANOVA SOLARO</t>
  </si>
  <si>
    <t>SANFRONT</t>
  </si>
  <si>
    <t>PAGNO</t>
  </si>
  <si>
    <t>PAESANA</t>
  </si>
  <si>
    <t>OSTANA</t>
  </si>
  <si>
    <t>MORETTA</t>
  </si>
  <si>
    <t>MANTA</t>
  </si>
  <si>
    <t>COSTIGLIOLE SALUZZO</t>
  </si>
  <si>
    <t>CARAMAGNA PIEMONTE</t>
  </si>
  <si>
    <t>CASTELLAR</t>
  </si>
  <si>
    <t>BARGE</t>
  </si>
  <si>
    <t>RACCONIGI</t>
  </si>
  <si>
    <t>VENASCA</t>
  </si>
  <si>
    <t>MARTINIANA PO</t>
  </si>
  <si>
    <t>SCARNAFIGI</t>
  </si>
  <si>
    <t>BAGNOLO PIEMONTE</t>
  </si>
  <si>
    <t>PIASCO</t>
  </si>
  <si>
    <t>MONASTEROLO DI SAVIGLIANO</t>
  </si>
  <si>
    <t>ENVIE</t>
  </si>
  <si>
    <t>POLONGHERA</t>
  </si>
  <si>
    <t>CRISSOLO</t>
  </si>
  <si>
    <t>FAULE</t>
  </si>
  <si>
    <t>GAMBASCA</t>
  </si>
  <si>
    <t>REVELLO</t>
  </si>
  <si>
    <t>CASALGRASSO</t>
  </si>
  <si>
    <t>SAMPEYRE</t>
  </si>
  <si>
    <t>CARDÈ</t>
  </si>
  <si>
    <t>LAGNASCO</t>
  </si>
  <si>
    <t>RIFREDDO</t>
  </si>
  <si>
    <t>ALBA</t>
  </si>
  <si>
    <t>GENOLA</t>
  </si>
  <si>
    <t>ROSSANA</t>
  </si>
  <si>
    <t>CAVALLERMAGGIORE</t>
  </si>
  <si>
    <t>SAVIGLIANO               SALUZZO</t>
  </si>
  <si>
    <t>PROPRIE STRUTTURE</t>
  </si>
  <si>
    <t>Mansioni tecnico operative</t>
  </si>
  <si>
    <t>Mansioni impiegatizie e tecnico operative</t>
  </si>
  <si>
    <t>Mansioni impiegatizie e tecnico manutentive</t>
  </si>
  <si>
    <t>Servizi di arredo urbano ed extraurbano</t>
  </si>
  <si>
    <t>Volontariato presso la Casa di Riposo</t>
  </si>
  <si>
    <t>Supporto al personale manutentivo e al personale amministrativo</t>
  </si>
  <si>
    <t>Supporto al personale manutentivo , interventi socio-assistenziali e culturali</t>
  </si>
  <si>
    <t>Supporto al personale tecnico manutentivo e al personale amministrativo</t>
  </si>
  <si>
    <t>Attività amministrativa e tecnico-manutentiva</t>
  </si>
  <si>
    <t>Finalità di protezione civile, tutela flora e fauna e prevenzione randagismo, manutenzione patrimonio comunale, interventi di sicurezza e educazione stradale</t>
  </si>
  <si>
    <t>Attività di supporto all’area tecnica – amministrativa – economico finanziaria</t>
  </si>
  <si>
    <t>Servizi di portineria</t>
  </si>
  <si>
    <t>Trasporto visite mediche, Dialisi, pulizia mezzi, archiviazione documenti</t>
  </si>
  <si>
    <t>Supporto al personale tecnico manutentivo</t>
  </si>
  <si>
    <t>Attività per funzionamento e manutenzione dell’immobile e delle attrezzature, mansioni di fattorino</t>
  </si>
  <si>
    <t>Collaborazione e supporto per area amministrativa e area tecnica</t>
  </si>
  <si>
    <t>Supporto al personale manutentivo, servizi di biblioteca, riordino archivi e al personale amministrativo</t>
  </si>
  <si>
    <t>Manutenzione ordinaria patrimonio comunale</t>
  </si>
  <si>
    <t>Collaborazione con i dipendenti dell’ente per l’erogazione dei servizi alla collettività</t>
  </si>
  <si>
    <t>Attività previste dall’art. 1 DM 26.03.2001</t>
  </si>
  <si>
    <t>Mansioni tecnico manutentive ed operative</t>
  </si>
  <si>
    <t>Mansioni tecnico operative e assistenza agli anziani</t>
  </si>
  <si>
    <t>Non indicati</t>
  </si>
  <si>
    <t>- Mao Enzo</t>
  </si>
  <si>
    <t xml:space="preserve">- Dr. Sommariva – UTC           - Sig. Colombo </t>
  </si>
  <si>
    <t>- Allisiardi Livio                                        - Moi Giuseppe</t>
  </si>
  <si>
    <t>- Bologna Maria Grazia                  - Revelli Gemma</t>
  </si>
  <si>
    <t>- Responsabile U.T.C.                                 - Segretario comunale</t>
  </si>
  <si>
    <t>- Responsabile dei relativi servizi</t>
  </si>
  <si>
    <t>- Neberti Giovanni                       - Segretario                             - Direttore struttura</t>
  </si>
  <si>
    <t>- Sindaco pro-tempore                               - Graffione Tiziana</t>
  </si>
  <si>
    <t xml:space="preserve">  ---</t>
  </si>
  <si>
    <t>- Miretti Germana                           - Buzzi Ekio</t>
  </si>
  <si>
    <t>- Non risultano</t>
  </si>
  <si>
    <t>- Direttrice</t>
  </si>
  <si>
    <t>- Responsabile U.T.C.                  e P.M.</t>
  </si>
  <si>
    <t>- Dirigente Comunale</t>
  </si>
  <si>
    <t>- Segretario comunale</t>
  </si>
  <si>
    <t>- Responsabile U.T.C.         e  contabilità</t>
  </si>
  <si>
    <t>22                        mvì</t>
  </si>
  <si>
    <t>23                        mvì</t>
  </si>
  <si>
    <t>24                        mvì</t>
  </si>
  <si>
    <t>- Geom. Pietro Nicolino</t>
  </si>
  <si>
    <t>- Geom. Andrea Filippi                                      - Tomatis Marco</t>
  </si>
  <si>
    <t>annullata</t>
  </si>
  <si>
    <t>CROCE ROSSA ITALIANA       COMITATO LOCALE</t>
  </si>
  <si>
    <t>1                           szo</t>
  </si>
  <si>
    <t>2                           szo</t>
  </si>
  <si>
    <t>3                           szo</t>
  </si>
  <si>
    <t>4                           szo</t>
  </si>
  <si>
    <t>5                           szo</t>
  </si>
  <si>
    <t>6                           szo</t>
  </si>
  <si>
    <t>7                           szo</t>
  </si>
  <si>
    <t>8                           szo</t>
  </si>
  <si>
    <t>9                           szo</t>
  </si>
  <si>
    <t>10                           szo</t>
  </si>
  <si>
    <t>11                           szo</t>
  </si>
  <si>
    <t>12                           szo</t>
  </si>
  <si>
    <t>13                           szo</t>
  </si>
  <si>
    <t>14                           szo</t>
  </si>
  <si>
    <t>15                           szo</t>
  </si>
  <si>
    <t>16                           szo</t>
  </si>
  <si>
    <t>17                           szo</t>
  </si>
  <si>
    <t>18                           szo</t>
  </si>
  <si>
    <t>19                           szo</t>
  </si>
  <si>
    <t>20                           szo</t>
  </si>
  <si>
    <t>21                           szo</t>
  </si>
  <si>
    <t>22                           szo</t>
  </si>
  <si>
    <t>23                           szo</t>
  </si>
  <si>
    <t>24                           szo</t>
  </si>
  <si>
    <t>25                           szo</t>
  </si>
  <si>
    <t>26                           szo</t>
  </si>
  <si>
    <t>27                           szo</t>
  </si>
  <si>
    <t>28                           szo</t>
  </si>
  <si>
    <t>29                           szo</t>
  </si>
  <si>
    <t>30                           szo</t>
  </si>
  <si>
    <t>31                           szo</t>
  </si>
  <si>
    <t>32                           szo</t>
  </si>
  <si>
    <t>33                           szo</t>
  </si>
  <si>
    <t>34                           szo</t>
  </si>
  <si>
    <t>35                           szo</t>
  </si>
  <si>
    <t>36                           szo</t>
  </si>
  <si>
    <t>37                           szo</t>
  </si>
  <si>
    <t>38                           szo</t>
  </si>
  <si>
    <t>39                           szo</t>
  </si>
  <si>
    <t>Reg.         N.ro</t>
  </si>
  <si>
    <t>Pulizia dei locali e mezzi, affiancamento centralino ed attività generiche</t>
  </si>
  <si>
    <t>- Francesco Aquilina                                         - Teresio Astre                                          - Luigi Pellegrino</t>
  </si>
  <si>
    <t>Spazzatura strade, piazze e marciapiedi del concentrico e frazioni</t>
  </si>
  <si>
    <t>COMUNE  DI  MAGLIANO ALPI</t>
  </si>
  <si>
    <t>MAGLIANO ALPI</t>
  </si>
  <si>
    <t>Lavori semplici di manutenzione ordinaria su infrastrutture comunali (pulizia edifici, strade e cimitero, verde pubblico e arredo urbano)</t>
  </si>
  <si>
    <t>SAVIGLIANO</t>
  </si>
  <si>
    <t>Pulizia ordinaria e picola manutenzione sede.</t>
  </si>
  <si>
    <t>- Amato</t>
  </si>
  <si>
    <t>6                         szo</t>
  </si>
  <si>
    <t>13                             szo</t>
  </si>
  <si>
    <t>- 1: supporto x attività assistenza/animazione,                          - 1: supporto x attività assistenza e laboratorio,                         - 1: a supporto x attività Economato</t>
  </si>
  <si>
    <t>1                        mvì</t>
  </si>
  <si>
    <r>
      <t>COMUNE  D</t>
    </r>
    <r>
      <rPr>
        <strike/>
        <sz val="12"/>
        <color rgb="FFFF0000"/>
        <rFont val="Arial"/>
        <family val="2"/>
      </rPr>
      <t>I</t>
    </r>
    <r>
      <rPr>
        <strike/>
        <sz val="12"/>
        <color rgb="FFFF0000"/>
        <rFont val="Arial Narrow"/>
        <family val="2"/>
      </rPr>
      <t xml:space="preserve">  DRONERO</t>
    </r>
  </si>
  <si>
    <t>12                             szo</t>
  </si>
  <si>
    <t>COMUNE  DI  SALUZZO</t>
  </si>
  <si>
    <t>SALUZZO</t>
  </si>
  <si>
    <t>- dott. Marco Delleani</t>
  </si>
  <si>
    <t>Attività degli Enti strumentali comunali e associazioni del territorio</t>
  </si>
  <si>
    <t>26                       Szo</t>
  </si>
  <si>
    <t>Attività assemblaggio bici, manutenzione bicincittà, pulizie civili e industriali, cartotecnica, sgomberi, manutenzione aree verdi e strade</t>
  </si>
  <si>
    <t>CARTIGNANO</t>
  </si>
  <si>
    <t>27            Szo</t>
  </si>
  <si>
    <t>11                             szo</t>
  </si>
  <si>
    <t>21                            szo</t>
  </si>
  <si>
    <t>25                       Szo</t>
  </si>
  <si>
    <t>7                             szo</t>
  </si>
  <si>
    <t>18                            szo</t>
  </si>
  <si>
    <t>VILLANOVA MONDOVÍ</t>
  </si>
  <si>
    <t>FONDAZIONE CASA DI CARITA' ARTI E MESTIERI ONLUS</t>
  </si>
  <si>
    <t>Sostegno e accompagnamento portatori handicap, ex detenuti, costruzione manufatti lignei, pulizia, sanificazione, raccolta rifiuti e piccole manutenzioni</t>
  </si>
  <si>
    <t>GEA SOC.COOP.SOCIALE</t>
  </si>
  <si>
    <t>- Garro Giuseppe</t>
  </si>
  <si>
    <t>Gestione verde pubblico, manutenzione patrimonio comunale, pulizia strade, attività tecnico-amministrative varie</t>
  </si>
  <si>
    <t>ROCCAFORTE MONDOVÍ</t>
  </si>
  <si>
    <t>ANFFAS Onlus SAVIGLIANO</t>
  </si>
  <si>
    <t>CENTALLO</t>
  </si>
  <si>
    <t>Servi di pulizia, facchinaggio, manutenzione aree verdi, segreteria</t>
  </si>
  <si>
    <t>- Laura Baudino                                          - Responsabile UTC</t>
  </si>
  <si>
    <t>VERZUOLO</t>
  </si>
  <si>
    <t>- Sindaco                                            - Vice Sindaco                                         - Vari dipendenti</t>
  </si>
  <si>
    <t>- Pier Mario Giua</t>
  </si>
  <si>
    <t>- Liporace Francesca</t>
  </si>
  <si>
    <t>Svolgimento di attività legate al funzionamento, alla manutenzione immobile e attrezzature, piccoli lavori legati alla tenuta del parco dell'Ente, pulizie dei locali e/o delle superfici vetrate, accompagnamento per le attività di animazione, mansioni di fattorino</t>
  </si>
  <si>
    <t>- Dutto Ivano                                        - Cosso Stefano                                                       - Bona Luca</t>
  </si>
  <si>
    <t>BORGO SAN DALMAZZO</t>
  </si>
  <si>
    <t>COMUNE DI MELLE</t>
  </si>
  <si>
    <t>Lavori di manutenzione ordinaria su strade, aree verdi ed immobili di proprietà comunale.</t>
  </si>
  <si>
    <t>CROCE ROSSA ITALIANA COMITATO DI BUSCA ONLUS</t>
  </si>
  <si>
    <t>BUSCA/MANTA</t>
  </si>
  <si>
    <t>Pulizia dei mezzi CRI, sistemazione e pulizia magazzini, piazzali di pertinenza della CRI di Busca e Manta ed altri lavori</t>
  </si>
  <si>
    <t>- Remo Ciravegna (sede di Busca)                                     - Valentina Bertero (sede di Manta)</t>
  </si>
  <si>
    <t xml:space="preserve">- Sindaco pro-tempore                                            - Bastonero Nadia                                      </t>
  </si>
  <si>
    <t>COMUNE DI NIELLA TANARO</t>
  </si>
  <si>
    <t>Manutenzione del patrimonio pubblico, del demanio comunale e del verde pubblico</t>
  </si>
  <si>
    <t>BAGNASCO</t>
  </si>
  <si>
    <t>S.E.A. "ALTA VAL TANARO"</t>
  </si>
  <si>
    <t>- Giuseppe Carazzone Presidente S.E.A.</t>
  </si>
  <si>
    <t>COMUNE DI CARTIGNANO</t>
  </si>
  <si>
    <t>Ricevere prenotazioni x persone anziane da accompagnare a visite mediche, analisi, terapia o altro; visite di cortesia a persone anziane sole per aiuto per svolgere piccole attività</t>
  </si>
  <si>
    <t>COMUNE DI GENOLA</t>
  </si>
  <si>
    <t>Lavori di pulizia dei locali dell'emporio della Solidarietà in Saluzzo, movimentazione di merci di peso limitato e ogni altra incombenza di tipo esecutivo relativa all'attività dell'Emporio.</t>
  </si>
  <si>
    <t>Ing. Spirito Gallo - coordinatore delle attività dell'Emporio</t>
  </si>
  <si>
    <t>CARITAS DIOCESANA SALUZZO</t>
  </si>
  <si>
    <t>PUBBLICA ASSISTENZA CROCE VERDE SALUZZO</t>
  </si>
  <si>
    <t>Assistenza e soccorso sanitario</t>
  </si>
  <si>
    <t>Pier Paolo Marzio</t>
  </si>
  <si>
    <t xml:space="preserve">CASA DI RIPOSO FRATELLI ARIAUDO </t>
  </si>
  <si>
    <t>LEVALDIGI - SAVIGLIANO</t>
  </si>
  <si>
    <t>Giardinaggio, pulizie aree esterne, attività di supporto agli educatori per le attività di accompagnamento ospiti, in particolare quelli in carrozzina e svolgimento di piccoli lavori di manutenzione.</t>
  </si>
  <si>
    <t>COMUNE DI VILLANOVA SOLARO</t>
  </si>
  <si>
    <t xml:space="preserve">Mansioni tecnico-operative </t>
  </si>
  <si>
    <t>Reina Salvatore - Istruttore Direttivo Area Vigilanza</t>
  </si>
  <si>
    <t>CONSORZIO MONVISO SOLIDALE</t>
  </si>
  <si>
    <t>FOSSANO-SALUZZO-SAVIGLIANO</t>
  </si>
  <si>
    <t>Attuazione dei progetti educativi e delle attività a favore degli ospiti dei Centri Diurni attraverso la partecipazione attiva in alcuni laboratori artigianali e nelle uscite sul territorio negli orari di lavoro</t>
  </si>
  <si>
    <t>Dott. Giuseppe Migliaccio - Direttore generale</t>
  </si>
  <si>
    <t>UNIONE MONTANA DEI COMUNI DEL MONVISO</t>
  </si>
  <si>
    <t>Attività manutentive, anche del verde pubblico</t>
  </si>
  <si>
    <t xml:space="preserve">- Geom. Ferrero Antonello                                          - Geom. Beolè Gabriele                                        - Geom. Cravero Denis                                      - Geom. Caporgno Andrea                              - Geom. Bovero Marco   </t>
  </si>
  <si>
    <t>L.I.D.A. sezione CARRù-MONDOVì-CEVA</t>
  </si>
  <si>
    <t>CARRù-MONDOVì-CEVA</t>
  </si>
  <si>
    <t>Coadiuvare nella gestione degli animali custoditi presso la Rondine; coadiuvare i volontari nelle attività svolte dall'associazione sul territorio: collette alimentari, confezionamento oggettistica, alimentazione colonie feline, gestione area cimiteriale per animali, area di sgambamento cani e riparazione periodica di cucce</t>
  </si>
  <si>
    <t xml:space="preserve">- Barbero Laura                                       - Strà Stefania                                        - Bertini Lucrezia       </t>
  </si>
  <si>
    <t>COMUNE DI VALGRANA</t>
  </si>
  <si>
    <t>prestazioni di lavoro per finalità di protezione civile anche mediante soccorso alla popolazione in caso di calamità naturali; prestazioni per la fruibilità e la tutela del patrimonio ambientale ivi compresa la collaborazione ad opere di prevenzione incendi, di salvaguardia del patrimonio boschivo e forestale o di particolari produzioni agricole, di recupero del demanio marittimo, di protezione della flora e della fauna; prestazioni di lavoro per la fruibilità e la tutela del patrimonio culturale e archivistico, inclusa la custodia di biblioteche, musei, gallerie o pinacoteche; prestazioni di lavoro nella manutenzione e fruizione di immobili e servizi pubblici, inclusi ospedali e case di cura o di beni del demanio e del patrimonio pubblico, compresi giardini, ville e parchi; prestazioni di lavoro inerenti a specifiche competenze o professionalità del soggetto</t>
  </si>
  <si>
    <t>Responsabile del Servizio Lavori Pubblici</t>
  </si>
  <si>
    <t>COMUNE DI ROCCABRUNA</t>
  </si>
  <si>
    <t>Operazioni di pulizia di strade e spazi pubblici (giardini aree verdi) e beni immobili</t>
  </si>
  <si>
    <t xml:space="preserve">- Geom. Roberto Olivero                                         </t>
  </si>
  <si>
    <t>COMUNE DI PEVERAGNO</t>
  </si>
  <si>
    <t>Manutenzione fabbricati e viabilità comunali - manovalanza presso la Casa di Riposo Comunale "G.Peirone"</t>
  </si>
  <si>
    <t>- Dario Cavallo</t>
  </si>
  <si>
    <t>COMUNE DI RUFFIA</t>
  </si>
  <si>
    <t>RUFFIA</t>
  </si>
  <si>
    <t>COMUNE DI REVELLO</t>
  </si>
  <si>
    <t>mansioni di coadiuvante nelle operazioni effettuate dai cantonieri comunali per pulizia strade, piazze, giardini, aree verdi, edifici comunali o espletamento di lavori d'ufficio quali caricamento dati e fotocopie</t>
  </si>
  <si>
    <t>- Sig. Cravero Denis Responsabile Servizio Tecnico Manutentivo - Protezione civile</t>
  </si>
  <si>
    <t>COMUNE DI NUCETTO</t>
  </si>
  <si>
    <t>NUCETTO</t>
  </si>
  <si>
    <t>Manutenzione ordinaria del patrimonio comunale, pulizia strade ed aree pubbliche, mansioni operative presso servizi amministrativi</t>
  </si>
  <si>
    <t>- Responsabile Ufficio Tecnico Comunale e Servizio Tecnico manutentivo</t>
  </si>
  <si>
    <t>Attività di accoglienza soci, inserimento dati, archiviazione pratiche e quelle ad esse necessarie e connesse</t>
  </si>
  <si>
    <t>- Tretola Mario                                       - Dalmasso Marco</t>
  </si>
  <si>
    <t>A.C.L.I. CUNEO APS</t>
  </si>
  <si>
    <t>COMUNE DI CUNEO</t>
  </si>
  <si>
    <t>Manutenzione del verde di arredo al cimitero comunale e lavori di pulizia e manutentivi; riproduzione fotostatica di documenti, sistemazione e riordino faldoni e materiale amm.vo; pulizia e riordino locali e cortile di Palazzo Samone e Museo Civico di Cuneo, sistemazione e riordino materiale vario e riproduzione fotostatica di documenti</t>
  </si>
  <si>
    <t>Dott. Bruno Giraudo        - Dott. Massimilano Galli - Dott. Pier Angelo Mariani                             - Dott. Giorgio Rinaldi           - Dott. Luca Gautero          - ing. Walter Martinetto</t>
  </si>
  <si>
    <t>Supporto svolgimento attività amministrative dei vari Uffici comunali; supporto allo svolgimento di attività di manutenzione del patrimonio comunale e di attività di manutenzione del verde pubblico; collaborazione alla realizzazione di eventi nell'ambito delle attività culturali</t>
  </si>
  <si>
    <t>- Responsabile del Servizio Amministrativo contabile pt                                     - Responsabile del Servizio Tecnico pt</t>
  </si>
  <si>
    <t>COMUNE DI CENTALLO</t>
  </si>
  <si>
    <t>COMUNE DI BEINETTE</t>
  </si>
  <si>
    <t>Rossi Fulvia                   - Brignone Enrica           - Martino Tiziana                             - Giraudo Marina                   - Scicolone Filippo Davide</t>
  </si>
  <si>
    <t>Collaborazione nello svolgimento di vari servizi comunali anche esterni</t>
  </si>
  <si>
    <t>spazzamento delle strade del concentrico e delle frazioni, aiuto alla squadra tecnico-manutentiva comunale per lavori di manutenzione del territorio di immobili e strutture di proprietà comunale</t>
  </si>
  <si>
    <t>- Responsabile del Servizio manutentivo - SUAP sig. Aimo Luciano</t>
  </si>
  <si>
    <t>ASSOCIAZIONE FAMILIARI E VITTIME DELLA STRADA</t>
  </si>
  <si>
    <t>Attività volte alla promozione della sicurezza stradale.</t>
  </si>
  <si>
    <t>AFVS di Cuneo</t>
  </si>
  <si>
    <t>Manutenzione dei giardini; piccole riparazioni e manutenzione generale della struttura</t>
  </si>
  <si>
    <t>- Dott.ssa Gullino Adelaide</t>
  </si>
  <si>
    <t>CROCE ROSSA ITALIANA COMITATO DI CUNE</t>
  </si>
  <si>
    <t>Aiuto centralino, aiuto centro d'accoglienza, pulizia sede, pulizia mezzi, aiuto magazzino</t>
  </si>
  <si>
    <t>- Presidente Paolo Signoretti                            - Sig. Teresio Astre</t>
  </si>
  <si>
    <t>COMUNE DI CARAGLIO</t>
  </si>
  <si>
    <t>Attività amministrative varie, attività tecnico manutentive</t>
  </si>
  <si>
    <t>- Ghibaudo Lorella, responsabile area affari generali                                          - Chiapello Vilma, responsabile area demografica                                     - Viale Graziano, responsabile area tecnica</t>
  </si>
  <si>
    <t>COMUNE DI MONASTEROLO SAVIGLIANO</t>
  </si>
  <si>
    <t>Attività di manutenzione ordinaria del verde e dei locali di proprietà comunale e pulizia degli spazi pubblici</t>
  </si>
  <si>
    <t>- Parizia Bruno                            - Maiorano Nicola</t>
  </si>
  <si>
    <t>COMUNE DI SAN DAMIANO MACRA</t>
  </si>
  <si>
    <t>SAN DAMIANO MACRA</t>
  </si>
  <si>
    <t>prestazioni di lavoro per finalità di protezione civile anche mediante soccorso alla popolazione in caso di calamità naturali; prestazioni per la fruibilità e la tutela del patrimonio ambientale ivi compresa la collaborazione ad opere di prevenzione incendi, di salvaguardia del patrimonio boschivo e forestale, di recupero del demanio marittimo, di protezione della flora e della fauna - prestazioni di lavoro per fruibilità e tutela del patrimonio culturale e archivistico - prestazioni di lavoro nella manutenzione e fruizione di immobili e servizi pubblici - prestazioni di lavoro inerenti a specifiche competenze o professionalità del soggetto</t>
  </si>
  <si>
    <t>- Responsabile del Servizio Lavori Pubblici</t>
  </si>
  <si>
    <t>CARITAS DIOCESANA DI MONDOVì</t>
  </si>
  <si>
    <t>MONDOVì</t>
  </si>
  <si>
    <t>servizio di accoglienza notturna; assistenza e collaborazione ordinaria locali della Cittadella della Carità; Manutenzione ordinaria degli spazi interni ed esterni della Cittadella; ritiro generi alimentari presso mense e supermercati; attività di raccolta, smistamento e stoccaggio di abiti e materiale usato in collaborazione con il Volontariato Vincenziano di Mondovì; attività di ritiro e ridistribuzione di mobili usati; supporto allo svolgimento di attività amministrative dell'ufficio; conduzione di autoveicoli  per l'espletamento dei servizi assegnati; attività che verranno svolte a livello provinciale</t>
  </si>
  <si>
    <t>- Oreglia Davide                           - Bresciano Cristina</t>
  </si>
  <si>
    <t>COMUNE DI ONCINO</t>
  </si>
  <si>
    <t>ONCINO</t>
  </si>
  <si>
    <t>prestazioni di lavoro per finalità di protezione civile anche mediante soccorso alla popolazione in caso di calamità naturali; prestazioni per la fruibilità e la tutela del patrimonio ambientale ivi compresa la collaborazione ad opere di prevenzione incendi, salvaguardia del patromonio boschivo e forestale o di particolari produzioni agricole, di recupero del demanio marittimo, protezione della flora e fauna; prestazioni di lavoro per la fruibibilità e la tutela del patrimonio culturale e archivistico; prestazioni di lavoro nella manutenzione e fruizione di immobili e servizi pubblici; prestazioni di lavoro inerenti specifiche competenze o professionalità del soggetto</t>
  </si>
  <si>
    <t>'- Responsabile del Servizio Lavori Pubblici</t>
  </si>
  <si>
    <t>COMUNE DI CASTELMAGNO</t>
  </si>
  <si>
    <t>MONDOVI'</t>
  </si>
  <si>
    <t>COMUNE DI MONDOVI'</t>
  </si>
  <si>
    <t>lavori di manutenzione sul territorio e all'interno di strutture pubbliche comunali</t>
  </si>
  <si>
    <t>- Ing. Alberto Bianco Sindaco</t>
  </si>
  <si>
    <t>manutenzione del verde pubblico; manutenzione ordinarie di arredi e strutture ludiche; collaborazione sulla gestione ordinaria e alla realizzazione delle attività culturali, sportive, socio-assistenziali e degli ambiti manifestazioni e turismo; supporto all'attività amministrativa svolta dagli uffici comunali</t>
  </si>
  <si>
    <t>- Dirigenti del Comune di Mondovì p.t.</t>
  </si>
  <si>
    <t>FONDAZIONE OSPEDALE CIVICO S. CAMILLO DE' LELLIS</t>
  </si>
  <si>
    <t>manutenzione e decoro aree interne, esterne della struttura; attività di assistenza ed animazione agli ospiti della struttura; attività di supporto agli addetti alla cucina</t>
  </si>
  <si>
    <t>- Dott. Astesano Mauro                          - Sig.ra Nallino Donatella</t>
  </si>
  <si>
    <t>COMUNE DI VIGNOLO</t>
  </si>
  <si>
    <t>attività amministrative varie; attività tecnico manutentive</t>
  </si>
  <si>
    <t>- Arneodo Patrizia Responsabile area amministrativa-finanziaria                          - Alvaro Giorgio Responsabile Area Tecnica</t>
  </si>
  <si>
    <t>manutenzione del verde pubblico (taglio erba, estirpazione erbe infestanti, cura delle fioriere ecc.); manutenzioni ordinarie di arredi e strutture ludiche; lavori di manutenzione sul territorio e all'interno di strutture pubbliche comunali</t>
  </si>
  <si>
    <t>- Responsabile del Servizio Area Tecnico-manutentiva/cultura</t>
  </si>
  <si>
    <t>COMUNE DI SCARNAFIGI</t>
  </si>
  <si>
    <t>lavori di manutenzione e pulizia del territorio</t>
  </si>
  <si>
    <t>-Istruttori dell'ufficio tecnico comunale</t>
  </si>
  <si>
    <t>prestazioni di lavoro nei confronti di portatori di handicap, malati, anziani, minori, ex detenuti o extracomunitari; prestazioni di lavoro per finalità di protezione civile, di tutela del patrimonio ambientale, culturale, ivi compresa la collaborazione ad opere di prevenzione incendi, di salvaguardia del patrimonio boschivo e forestale, di custodia di musei o di pinacoteche; prestazioni di lavoro in opere di tutela della flora e della fauna; prestazioni di lavoro nella manutenzione del decoro di beni del demanio e del patrimonio pubblico; altre prestazioni di lavoro di pubblica utilità pertinenti professionalità del condannato</t>
  </si>
  <si>
    <t>- Arch. Marco ZEMMI, Responsabile Area Tecnica                         - sig. Franco COLOMBO, Resp. Operatori Comunali                 - sig.ra Monica PEIRANO, Resp. Area Amministrativa</t>
  </si>
  <si>
    <t>SOCIETà COOPERATIVA "SERENA" ONLUS CENTRO EQUITAZIONE DISABILI</t>
  </si>
  <si>
    <t>operazioni a sostegno delle sedute di equitazione sorvegliata e protetta per soggetti disabili, al ripristino delle attrezzature, al riordino della struttura, all'allestimento per manifestazioni di promozione, a frequentare corsi di formazione tecnica in sede</t>
  </si>
  <si>
    <t>- Sig. Roberto Caramatti                          - Sig.ra Maria Maddalena Caramatti</t>
  </si>
  <si>
    <t>COMUNE DI BARGE</t>
  </si>
  <si>
    <t>mansioni impiegatizie e mansioni tecnico operative</t>
  </si>
  <si>
    <t>- Dott.ssa Lorena Bechis area amm.va                         - Dott. Ing. Cristiano Savoretto area tecnica</t>
  </si>
  <si>
    <t>Lavori per finalità di protezione civile; tutela del patrimonio ambientale e culturale; lavoro nella manutenzione del patrimonio pubblico, giardini e parchi; lavoro di pubblica utilità pertinenti la specifica professionalità del condannato</t>
  </si>
  <si>
    <t>- Geom. Claudio Briatore Responsabile Area Tecnica</t>
  </si>
  <si>
    <t>COMUNE DI PIASCO</t>
  </si>
  <si>
    <t>- Sindaco                          - Vice Sindaco</t>
  </si>
  <si>
    <t>COMUNE DI VILLANOVA MONDOVI'</t>
  </si>
  <si>
    <t>CARITAS DIOCESANA DI FOSSASNO</t>
  </si>
  <si>
    <t>Supporto alle attività svolte dal reparto segnaletica e dall'ufficio di polizia- protezione civile; supporto alle attività svolte dai servizi edilizia privata ed ambiente; supporto alle attività dei cantonieri; riordino ed archiviazione dati; attività di rilevazione e monitoraggio connesse alle mansioni servizio edilizia privata ed ambiente; supporto alle attività di riordino archivio di deposito; manutenzione ordinaria di arredi e strutture ludiche; manutenzione del verde pubblico; collaborazione realizzazione di eventi; supporto allo svolgimento di attività amministrative dei vari uffici comunali.</t>
  </si>
  <si>
    <t>- Segretario Comunale                          - Responsabile del servizio ove il soggetto viene impiegato</t>
  </si>
  <si>
    <t>Collaborazione nelle diverse attività socio-assistenziali della caritas Diocesana, ad es. emporio alimentare, mensa dei poveri, dormitorio, recupero e distribuzione dei mobili; altri servizi emergenti a favore di istituti assistenziali con i quali la Caritas collabora</t>
  </si>
  <si>
    <t>- Sig. Stefano Mana</t>
  </si>
  <si>
    <t>SAN PAOLO SOC. COOPERATIVA SOCIALE ONLUS</t>
  </si>
  <si>
    <t>COMUNE DI CARRU'</t>
  </si>
  <si>
    <t>CARRU'</t>
  </si>
  <si>
    <t>attività di lavoro ausiliario nei settori tecnico/operativi del Comune e nello specifico nei servizi manutenzione patrimonio comunale, cimiteri e viabilità</t>
  </si>
  <si>
    <t>- Responsabile Area Tecnica</t>
  </si>
  <si>
    <t>CASA DI RIPOSO "ANNA ED EMILIO WILD - OSPEDALETTO DUELLI"</t>
  </si>
  <si>
    <t>manutenzioni varie</t>
  </si>
  <si>
    <t>- Sig. Livio Isaia, membro consiglio di amministrazione</t>
  </si>
  <si>
    <t>COMUNE DI MURAZZANO</t>
  </si>
  <si>
    <t>MURAZZANO</t>
  </si>
  <si>
    <t>attività di collaborazione con il personale addetto ai servizi tecnico-manutentivi</t>
  </si>
  <si>
    <t>- Arch. Marco Zemmi - Responsabile servizio tecnico</t>
  </si>
  <si>
    <t>CASA PER ANZIANI "MONS. CRAVERI - OGGERO"</t>
  </si>
  <si>
    <t>attività di animazione a supporto del personale; aiuto nella deambulazione degli anziani; attività ausiliarie quali mantenimento aree verdi, sgombero neve, pulizia ambiente, attività di magazzino, piccole manutenzioni generiche e servizi di portineria</t>
  </si>
  <si>
    <t>- Gioda dr. Davide (Direttore)                         - Unia Antonella (Coord. Di reparto)                        - Bertaina Luca (operaio)</t>
  </si>
  <si>
    <t>COMUNE DI LAGNASCO</t>
  </si>
  <si>
    <t>COMUNE DI ROCCA DE' BALDI</t>
  </si>
  <si>
    <t>COMUNE DI FOSSANO</t>
  </si>
  <si>
    <t>ROCCA DE' BALDI</t>
  </si>
  <si>
    <t>pulizie aree verdi, piccole operazioni potature; pulizia e piccola manutenzione strade; collaborazione con associazioni per allestimenti di manifestazioni; pulizia ambienti, tinteggiature parziali, verniciature di panchine; spostamento di arredi, libri ed altri accessori; sabbiatura strade e marciapiedi, spalatura neve, pulizia dei chiusini, griglie, pozzetti; piccola manutenzione e pulizia del cimitero; supporto nelle attività di ufficio presso i vari settori</t>
  </si>
  <si>
    <t>- Geom. Eleonora rosso, responsabile servizio tecnico manutentivo                          - Marco Rinaudo, responsabile servizio polizia municipale Vice Commissario</t>
  </si>
  <si>
    <t>supporto all'area tecnica - manutentiva e ai servizi amministrativi</t>
  </si>
  <si>
    <t>lavori di manutenzione edifici e strade e di tutela ambientale, lavori di emergenza, lavori di pulizia o sgombero locali, collaborazione attività di preparazione e distribuzione pasti delle mense e refettori scolastici, prestazioni lavorative nell'ambito dei servizi culturali e delle manifestazioni</t>
  </si>
  <si>
    <t>- Dott. Massimo Nardi, segretario generale                          - Dott.ssa Tiziana Pelazza, vice segretario generale</t>
  </si>
  <si>
    <t>COMUNE DI TORRE SAN GIORGIO</t>
  </si>
  <si>
    <t>TORRE SAN GIORGIO</t>
  </si>
  <si>
    <t>supporto agli uffici nelle attività di archiviazione dati, ricerca, riordino, classificazione di delibere, determinazioni ed altri provv. Amministrativi; piccola manutenzione del patrimonio immobiliare; promozione e valorizzazione della cultura, del patrimonio storico ed artistico, delle attività ricreative e sportive</t>
  </si>
  <si>
    <t>- Sindaco p.t.                       - Segretario Comunale del Comune</t>
  </si>
  <si>
    <t>COMUNE DI GAIOLA</t>
  </si>
  <si>
    <t>addetto alla manutenzione cimiteriale, manutenzione del verde pubblico, pulizia strade e piazze comunali; addetto alla carpenteria, muri a secco, piccola manutenzione degli immobili; addetto alla riproduzione di fotocopie, sistemazione e riordino materiale vario e archivio</t>
  </si>
  <si>
    <t>- Gosso Giulia, responsabile ufficio tecnico                               - Bottero Paolo, responsabile ufficio amministrativo</t>
  </si>
  <si>
    <t>COMUNE DI POLONGHERA</t>
  </si>
  <si>
    <t>Manutenzione e pulizia patrimonio comunale</t>
  </si>
  <si>
    <t>- Audisio Francesco Vice Sindaco p.t.</t>
  </si>
  <si>
    <t>COMUNE DI FRASSINO</t>
  </si>
  <si>
    <t>FRASSINO</t>
  </si>
  <si>
    <t>- Istruttori dell'ufficio tecnico comunale</t>
  </si>
  <si>
    <t>COMUNE DI CRISSOLO</t>
  </si>
  <si>
    <t>attività di manutenzione e sistemazione di beni dell'ente</t>
  </si>
  <si>
    <t>- Istruttori Responsabili di Posizione Organizzativa</t>
  </si>
  <si>
    <t>COMUNE DI SAVIGLIANO</t>
  </si>
  <si>
    <t>a) lavori di manutenzione aree verdi, strade e fabbricati comunali, montaggio e smontaggio attrezzature comunali; b) prestazioni di lavoro relative alla tutela del patrimonio culturale c/o musei, biblioteca, archivio storico; c) sistemazione e riordino faldoni e materiale amministrativo, riproduzione fotostatiche di documenti; d) altre prestazioni pertinenti la specifica professionalità del condannato.</t>
  </si>
  <si>
    <t xml:space="preserve">- Geom. Sergio Fissolo                                        - dott. Lodovico Buscatti                                          - Dott. Enzo Romano, dott.ssa Nicoletta Salomone, arch. Giovanni Rabbia, avv. Paolo Goldoni, Rag. Emma Ferrero, dott.ssa Francesca Di Meo, Geom. Tommaso Ferrero                      </t>
  </si>
  <si>
    <t>COMUNE DI CERVASCA</t>
  </si>
  <si>
    <t>lavori di natura tecnico manutentiva sul territorio comunale</t>
  </si>
  <si>
    <t>- Responsabile dell'area tecnica manutentiva</t>
  </si>
  <si>
    <t>manutenzione e decoro di beni del patrimonio pubblico, in particolare giardinaggio, lavori di collaborazione con l'area tecnica</t>
  </si>
  <si>
    <t>'- Responsabile dell'area tecnica manutentiva</t>
  </si>
  <si>
    <t>lavori di manutenzione ordinaria su aree verdi e strutture dell'Ente, attività amministrative e tecnico-manutentive</t>
  </si>
  <si>
    <t>- Luciano Remigio                       - Clara Dario</t>
  </si>
  <si>
    <t>COMUNE DI VERZUOLO</t>
  </si>
  <si>
    <t>lavori di manutenzione strade e patrimonio comunale, manutenzione parchi e verde pubblico, lavori facchinaggio; archiviazione atti e supporto agli uffici comunalu</t>
  </si>
  <si>
    <t>- Responsabile Area Tecnica                             - Responsabile Affari generali</t>
  </si>
  <si>
    <t>CONSORZIO SOCIO ASSISTENZIALE DEL CUUNESE</t>
  </si>
  <si>
    <t>Direzione generale per attività ad essa riconducibili; servizio strutture anziani e disabili per supporto ad attività assistenziali e di animazione; unità organizzativa autonoma centri diurni per supporto ad attività assistenziali e di animazione; servizio amministrativo provveditorato economato</t>
  </si>
  <si>
    <t>- Direzione Generale Giulia Manassero                                        - Servizio strutture disabili e anziani Eraldo Racca                                          - Unità Organizzativa autonoma centri diurni Alessandro Cosio                               - Servizio Amministrativo provveditorato economato Simona Olivero</t>
  </si>
  <si>
    <t>COMUNE DI SAN MICHELE MONDOVì</t>
  </si>
  <si>
    <t>SAN MICHELE MONDOVì</t>
  </si>
  <si>
    <t>lavori semplici di manutenzione ordinaria su infrastrutture comunali (pulizia edifici del Comune, pulizia strade, pulizia cimitero ecc.)</t>
  </si>
  <si>
    <t>- Sindaco p.t.                          - Responsabile Ufficio Tecnico</t>
  </si>
  <si>
    <t>CROCE ROSSA COMITATO DI MONDOVì</t>
  </si>
  <si>
    <t>Supporto alle attività svolte dall’ufficio segreteria (riordino documentazione e archiviazione pratiche amministrative, caricamento dati su software in dotazione, ecc…); supporto alle attività svolte dalle componenti volontaristiche dell’Ente, in particolare dai Volontari, dal Corpo delle Infermiere Volontarie e dal Comitato Femminile; supporto alle attività di riordino ed archiviazione dati sia in forma cartacea che informatica; supporto all’attività di inventariazione dei beni di proprietà dell’Ente; supporto alle attività di riordino del deposito facente capo al Comitato Femminile; supporto alle attività di riordino e pulizia del deposito mezzi e dei mezzi di soccorso medesimi; manutenzione delle aree verdi facenti parte della sede dell’Ente; collaborazione alla realizzazione di eventi nell’ambito delle attività socio-assistenziali</t>
  </si>
  <si>
    <t>- Pioppi Ornella</t>
  </si>
  <si>
    <t>COMUNE DI BUSCA</t>
  </si>
  <si>
    <t>Interventi manutentivi su verde pubblico e su immobili comunali</t>
  </si>
  <si>
    <t>geom. Bruno Tallone</t>
  </si>
  <si>
    <t>COMUNE DI MOIOLA</t>
  </si>
  <si>
    <t>lavori di supporto alla squadra tecnica oppure supporto all'ufficio amministrativo</t>
  </si>
  <si>
    <t>- Responsabile Area Tecnica                             - Responsabile Area Amministrativa</t>
  </si>
  <si>
    <t>COMUNE DI MOMBARCARO</t>
  </si>
  <si>
    <t>MOMBARCARO</t>
  </si>
  <si>
    <t>attività di collaborazione con personale addetto all'area manutentiva</t>
  </si>
  <si>
    <t>Dott. Bue Carla Caterina       - Responsabile del servizio tecnico</t>
  </si>
  <si>
    <t>supporto lavori tecnici o amministrativi d'ufficio e di magazzino, supporto manutenzione patrimonio comunale</t>
  </si>
  <si>
    <t>- Bue Carla Caterina Responsabile del servizio tecnico</t>
  </si>
  <si>
    <t>- Responsabile del Servizio Tecnico Urbanistico</t>
  </si>
  <si>
    <t>COMUNE DI SOMANO</t>
  </si>
  <si>
    <t>SOMANO</t>
  </si>
  <si>
    <t>manutenzione patrimonio; prestazioni di lavoro inerenti a specifiche competenze o professionalità del soggetto; attività esecutiva di competenza uffici comunali e di carattere non specialistico; supporto alla normale attività esecutiva di carattere burocratico e non specialistico;  supporto alle attività di informazione all'utenza, anche di carattere turistico</t>
  </si>
  <si>
    <t>- Avv. Claudio Paolazzo</t>
  </si>
  <si>
    <t>COMUNE DI DRONERO</t>
  </si>
  <si>
    <t>manutenzione aree verdi, strade e fabbricati comunali, montaggio e smontaggio attrezzature comunali; tutela del patrimonio culturale c/o musei, biblioteca, archivio storico; sistemazione e riordino faldoni di materiale amministrativo, riproduzioni fotostatica di documenti; prestazioni di lavoro pertinenti la specifica professionalità del condannato</t>
  </si>
  <si>
    <t>- Geom. Parlanti Andrea responsabile dell'Ufficio Tecnico</t>
  </si>
  <si>
    <t>SOC. COOP. ONLUS "INSIEME A VOI"</t>
  </si>
  <si>
    <t>Giardinaggio, pulizie interne ed esterne alla comunità W.M. Meinardi, lavori di manutenzione</t>
  </si>
  <si>
    <t>- Simona Cometto</t>
  </si>
  <si>
    <t>lavori per finalità di protezione civile, tutela del patrimonio ambientale e culturale; lavori di manutenzione del patrimonio pubblico, giardini e parchi; lavori di pubblica utilità pertinenti la specifica professionalità del condannato</t>
  </si>
  <si>
    <t>- Geom. Botto Aldo</t>
  </si>
  <si>
    <t>COMUNE DI ROCCAFORTE MONDOVì</t>
  </si>
  <si>
    <t>supporto attività svolte dal reparto segnaletica e dall'ufficio di polizia-protezione civile; supporto attività svolte dai servizi di edilizia privata ed ambiente; supporto alle attività dei cantonieri; riordino ed archiviazione dati; attività di rilevazione e monitoraggio connesse alle mansioni del servizio edilizia privata ed ambiente; supporto alle attività di riordino dell'archivio di deposito; manutenzione ordinaria di arredi e strutture ludiche; manutenzione del verde pubblico; collaborazione realizzazione di eventi nell'ambito delle attività culturali, sportive, socio-assistenziali; supporto allo svolgimento di attività amministrative dei vari uffici comunali</t>
  </si>
  <si>
    <t>- Responsabile dell'area tecnica del Comune Arch. Coccalotto Danilo</t>
  </si>
  <si>
    <t>Manutenzione area verde e spazi esterni (pulizia di arredi, cura del verde, verniciatura ecc. con utilizzo di strumentazione tecnicasemplice non richiedente formazione specifica o attrezzature particolari); riordino archivio (dati non particolari); collaborazione per accesso esterno visitatori</t>
  </si>
  <si>
    <t>Presidente o suo delegato</t>
  </si>
  <si>
    <t>FONDAZIONE OPERE ASSISTENZIALI "MONS. CALANDRI" ONLUS</t>
  </si>
  <si>
    <t>COMUNE DI SALICETO</t>
  </si>
  <si>
    <t>SALICETO</t>
  </si>
  <si>
    <t>Espletamento di lavoro tecnico-manutentivi sul territorio comunale e attività di supporto agli uffici comunali</t>
  </si>
  <si>
    <t>- Responsabile Area Tecnico Manutentiva                             - Responsabile Area Amministrativa                                - Responsabile Area Economico Finanziaria</t>
  </si>
  <si>
    <t>RESIDENZA EMANUELE TAPPARELLI D'AZEGLIO - AZ. PUBBLICA DI SERVIZI ALLA PERSONA</t>
  </si>
  <si>
    <t>supporto alle attività di manutenzione ordinaria, all'attività di portineria e centralino, piccoli lavori di segreteria ed archiviazione e interventi di socializzazione ed accompagnamento ospiti.</t>
  </si>
  <si>
    <t>- dott.ssa Cristiana Bernardi (coordinatore servizi socio-assistenziali)                             - Geom. Paolo Boggetti (tecnico progettista manutentore)                               - Rag. Elena Bonetto (ragioniere-economo)</t>
  </si>
  <si>
    <t>VALDIERI</t>
  </si>
  <si>
    <t>COMUNE DI VALDIERI</t>
  </si>
  <si>
    <t>manutenzione e decoro dei beni del demanio e del patrimonio pubblico</t>
  </si>
  <si>
    <t>- Responsabile del Servizio tecnico manutentivo - geom. Gastaldi Marco</t>
  </si>
  <si>
    <t>SOCIETà COOPERATIVA SOCIALE "ARMONIA WORK A.R.L."</t>
  </si>
  <si>
    <t>collaborazione con il personale del nostro ufficio amministrativo</t>
  </si>
  <si>
    <t>- Sig.ra Dos Santos Radmar - resp. Amministrativa</t>
  </si>
  <si>
    <t>BRONDELLO-GAMBASCA-OSTANA-PAESANA-PAGNO-SANFRONT</t>
  </si>
  <si>
    <t>BRONDELLO-CRISSOLO-GAMBASCA-OSTANA-PAESANA-PAGNO-SANFRONT</t>
  </si>
  <si>
    <t>lavori per finalità di protezione civile, tutela del patrimonio ambientale e culturale, custodia dei musei, biblioteche e attività di riordino banche dati</t>
  </si>
  <si>
    <t xml:space="preserve">- Responsabile Area Amministrativa                           - Responsabile Area Tecnica </t>
  </si>
  <si>
    <t>COMUNE DI SANT'ALBANO STURA</t>
  </si>
  <si>
    <t>SANT'ALBANO STURA</t>
  </si>
  <si>
    <t>lavori di pubblica utilità a favore della collettività, come manutenzione aree verdi e cimiteriali, manutenzioni stradali e di edifici comunali, servizi di biblioteca comunale, riordino archivi, ecc.</t>
  </si>
  <si>
    <t xml:space="preserve">- Responsabile dell'Ufficio Tecnico     </t>
  </si>
  <si>
    <t>COMUNE DI LIMONE PIEMONTE</t>
  </si>
  <si>
    <t>pulizia strada e manutenzione del patrimonio pubblico; prestazioni di lavoro nella manutenzione e nel decoro degli immobili comunali; altre prestazioni di lavoro pertinenti specifica professionalità del condannato</t>
  </si>
  <si>
    <t xml:space="preserve">- Arch. Tosello Nadir Danil, responsabile del servizio tecnico  </t>
  </si>
  <si>
    <t>COMUNE DI MONTALDO DI MONDOVì</t>
  </si>
  <si>
    <t>MONTALDO DI MONDOVì</t>
  </si>
  <si>
    <t>COMUNE DI VENASCA</t>
  </si>
  <si>
    <t>Ufficio tecnico comune - Responsabile Dott. Mario Gervasi - Segretario comunale</t>
  </si>
  <si>
    <t>Manutenzione ordinaria strade, di aree verdi e di immbili di proprietà comunale.</t>
  </si>
  <si>
    <t>Lavori di manutenzione varia e lavori di pulizia strade, cura del verde pubblico, riordino archivio e pratiche comunali ecc. in appoggio al personale comunale.</t>
  </si>
  <si>
    <t xml:space="preserve">Moi Arch. Giuseppe - Responsabile del Servizio Tecnico   Reynaudo geom. Arianna - Istruttore Area Tecnica                </t>
  </si>
  <si>
    <t>lavoro per finalità di tutela del patrimonio ambientale; lavoro manutenzione del patrimonio pubblico, giardini, parchi e verde pubblico, strade e piazze, impianti sportivi; lavori pubblica utilità pertinenti specifica professionalità del condannato</t>
  </si>
  <si>
    <t xml:space="preserve">- Responsabile del Servizio Tecnico-Manutentivo  </t>
  </si>
  <si>
    <t>- Responsabile dell'Ufficio Tecnico Sig. Garra Pierangelo</t>
  </si>
  <si>
    <t>ASSOCIAZIONE GENITORI PRO HANDICAP ODV</t>
  </si>
  <si>
    <t>assistenza alle persone disabili durante le attività della Associazione che sono a titoli di esempio i laboratori di yoga, danza terapia, ginnastica riabilitativa presso la struttura “Spazio Libero” in Cuneo e il nuoto nela piscina di Cuneo. I week end sempre nella struttura “Spazio Libero” con gite,escursioni e visite presso cascine didattiche,musei.   Le attività sono svolte con la direzione di operatori professionisti coordinati dalla Dott.ssa Musso Nadia e dagli altri componenti del Direttivo </t>
  </si>
  <si>
    <t>- Ceresa Cinzia                             - Giorgis Josiane                                - Musso Nadia                 - Roberto Beltritti                 - Tardivo Elide                    - Audisio Marilena                - Carlotti Antonietta</t>
  </si>
  <si>
    <t>piccoli lavori di manutenzione ordinaria del patrimonio comunale, pulizia strade e spazi pubblici, archiviazione, aggiornamento database</t>
  </si>
  <si>
    <t>- Sindaco pt                            - Amministratori pt                                -Impiegata e Tecnico Comunale pt</t>
  </si>
  <si>
    <t>COMUNE DI MARENE</t>
  </si>
  <si>
    <t>MARENE</t>
  </si>
  <si>
    <t>attività di manutenzione strade, aree pubbliche, patrimonio</t>
  </si>
  <si>
    <t>'- Responsabile del Servizio Tecnico</t>
  </si>
  <si>
    <t>COMUNE DI BORGO SAN DALMAZZO</t>
  </si>
  <si>
    <t>attività di manutenzione dei beni demaniali e patrimoniali comunali</t>
  </si>
  <si>
    <t>COMUNE DI MANTA</t>
  </si>
  <si>
    <t>aiuto cantonieri</t>
  </si>
  <si>
    <t>- Responsabile del Servizio Tecnico</t>
  </si>
  <si>
    <t>- Arch. Monica Rinaudo resp area tecnica</t>
  </si>
  <si>
    <t>lavori di manutenzione patrimonio e verde pubblico, tutela dell'ambiente e del patrimonio culturale, attività di assistenza scolastica, minori e anziani</t>
  </si>
  <si>
    <t>'- Segretario Comunale pt (Dr. Giuseppe Francesco Tocci)</t>
  </si>
  <si>
    <t>COMUNE DI ENVIE</t>
  </si>
  <si>
    <t>Manutenzione e decoro di beni del patrimonio pubblico, giardinaggio, lavori di collaborazione con la squadra operai</t>
  </si>
  <si>
    <t>COMUNE DI MARMORA</t>
  </si>
  <si>
    <t>MARMORA</t>
  </si>
  <si>
    <t>piccoli lavori di manutenzione ordinaria del patrimonio comunale, pulizia strade e spazi pubblici, archiviazione atti, aggiornamento database</t>
  </si>
  <si>
    <t>CROCE ROSSA ITALIANA COMITATO DI MELLE</t>
  </si>
  <si>
    <t>ordinaria pulizia sede e automezzi, piccola manutenzione e automezzi, piccola manutenzione e, in caso di Volontari attivi della Croce Rossa Italiana o in possesso di allegato A - 118 Regionale Piemonte, svolgimento di servizio in ambulanza secondo le linee guida in uso nel Comitato CRI di Melle</t>
  </si>
  <si>
    <t>- Sig. Fino Sergio</t>
  </si>
  <si>
    <t>COOPERATIVA SOCIALE FRANCO CENTRO SCS</t>
  </si>
  <si>
    <t>mansioni generiche relative alla ristorazione</t>
  </si>
  <si>
    <t>- Sig. Flavio Rota</t>
  </si>
  <si>
    <t>'- Sig. Flavio Rota</t>
  </si>
  <si>
    <t xml:space="preserve">ASSOCIAZIONE COMUNITA' PAPA GIOVANNI XIII </t>
  </si>
  <si>
    <t>PIASCO                   FARIGLIANO          SAVIGLIANO</t>
  </si>
  <si>
    <t>GRUPPO VOLONTARI DEL SOCCORSO CLAVESANA</t>
  </si>
  <si>
    <t>Manutenzione aree verdi, spazi esterni e animali; partecipazione alle attività di cura, assistenza, educative per gli ospiti della struttura; pulizia della struttura; aiuto in cucina; manutenzione ordinarie della casa, condivisione e accompagnamenti degli ospiti</t>
  </si>
  <si>
    <t>- Sig. Daniele Fiorini                  - Sig. Barbero Giorgio         - Sig. Cravanzola Giovanni Battista            - Sig.ra Mazzon Natascia</t>
  </si>
  <si>
    <t>Attività di sussistenza e trasporto sanitario in conformità a quanto previsto dallo statuto sociale; attività correlate;</t>
  </si>
  <si>
    <t>'- Arnaldi Maurizio                  - Sig. Schellino Andrea         - Sig. Ventura Marco            - Sig. Mulassano Alessio</t>
  </si>
  <si>
    <t>COMUNE DI COSTIGLIOLE SALUZZO</t>
  </si>
  <si>
    <t>Manutenzione ordinaria del patrimonio comunale, pulizia strade ed aree pubbliche</t>
  </si>
  <si>
    <t xml:space="preserve">- Arch. Giuseppe MOI                           - Geom. Mariateresa Paschetta </t>
  </si>
  <si>
    <t>COMUNE DI MARTINIANA PO</t>
  </si>
  <si>
    <t>- Sig. Berardo Valderico - Responsabile del Servizio</t>
  </si>
  <si>
    <t>- Sig. Berardo Valderico Responsabile del Servizio</t>
  </si>
  <si>
    <t>Addetto al confenzionamento presso il laboratorio di Piasco e Costigliole Saluzzo; operatore presso lavanderia; addetto alla selezione degli abiti usati; operatore presso condomininio solidale</t>
  </si>
  <si>
    <t>SOCIETA' COOPERATIVA SOCIALE "IL RAMO"</t>
  </si>
  <si>
    <t>- Sig. Giorgio Barbero                 - Sig. Italo De Vito                  - Sig. Giuseppe Tarable            - Sig.ra Maurizio Bergia</t>
  </si>
  <si>
    <t>COMUNE DI ROCCAVIONE</t>
  </si>
  <si>
    <t>ROCCAVIONE</t>
  </si>
  <si>
    <t>- Enrico Landra Resp. area Polizia Urbana-Informatica</t>
  </si>
  <si>
    <t>COMUNE DI MONASTERO DI VASCO</t>
  </si>
  <si>
    <t>supporto squadra tecnica</t>
  </si>
  <si>
    <t>- Fuoco Elena, Responsabile del Servizio Tecnico</t>
  </si>
  <si>
    <t>PROTEO SOC COOP SOC</t>
  </si>
  <si>
    <t>servizi socio-sanitari ed educativi; avviamento lavoro di soggetti svantaggiati; accoglienza persone in difficoltà; formazione e inserimento lavorativo di persone svantaggiate; produzione, lavorazione, commercializzazione di manufatti in genere; allestimento e gestione di servizi, manutenzione forestale, manutenzioni meccaniche; pulizia civile, industriale ed urbana, facchinaggio</t>
  </si>
  <si>
    <t xml:space="preserve">- Dott.ssa Monia Foschi                 - dott. Giovanni Bessone                           - Sig. Francesco Musso         </t>
  </si>
  <si>
    <t>COMUNE DI SALMOUR</t>
  </si>
  <si>
    <t>SALMOUR</t>
  </si>
  <si>
    <t>lavori di manutezione patrimionio e verde pubblico, tutela dell'ambiente e del patrimonio culturale, attività di assistenza scolastica, minori e anziani</t>
  </si>
  <si>
    <t>- Segretario Comunale pt (Dr. Giuseppe Francesco Tocci)</t>
  </si>
  <si>
    <t>COMUNE DI PRADLEVES</t>
  </si>
  <si>
    <t>manutenzione ordinaria del patrimonio comunale, operazioni di pulizia di strade e spazi pubblici, mansioni operative presso i servizi amministrativi dell'ente</t>
  </si>
  <si>
    <t>- Luciano Claudio</t>
  </si>
  <si>
    <t>FONDAZIONE MUSEO DELLA CERAMICA VECCHIA MONDOVì</t>
  </si>
  <si>
    <t>organizzazione mostre presso le sale museali</t>
  </si>
  <si>
    <t>- Direttrice del Museo dott.ssa Christiana Fissore</t>
  </si>
  <si>
    <t>LA CITTADELLA DELLA SALUTE SRL</t>
  </si>
  <si>
    <t>giardinaggio, piccole manutenzioni, tinteggiature pareti, piccoli lavori di facchinaggio a supporto degli operatori socio sanitari, spalatura neve e pulizia magazzino e cortili</t>
  </si>
  <si>
    <t>- Giuseppe Lamberto (Presidente)                       - Franco Rosso (Consigliere di amministrazione)</t>
  </si>
  <si>
    <t>CASA DO MENOR ITALIA ONLUS</t>
  </si>
  <si>
    <t>aiuto lavori di segreteria e in lavori manuali leggeri</t>
  </si>
  <si>
    <t>- Matteo Ghiglione                       - Donatella Martini</t>
  </si>
  <si>
    <t>COMUNE DI ROCCASPARVERA</t>
  </si>
  <si>
    <t>ROCCASPARVERA</t>
  </si>
  <si>
    <t>- Giorgio Chiapello, Responsabile del servizio lavori pubblici e segretario comunale</t>
  </si>
  <si>
    <t>a) spazzamento strade e piazze pubbliche, potature aree verdi, manutenzione del patrimonio comunale, pulizia del locali comuni; b) lavoro per finalità di protezione civile, tutela del patrimonio ambientale e culturale; c) prestazioni di lavoro in opere di tutela della flora e della fauna e di prevenzione del randagismo degli animali; d) prestazioni di lavoro nella manutenzione e decoro di ospedali; e) altre prestazioi di lavoro pubblica utilità attineti specifica professionalità del condannato</t>
  </si>
  <si>
    <t>IPAB DOMENICO BERTONE</t>
  </si>
  <si>
    <t>pulizia e piccole cortile e struttura, aiuto attività alberghiere, aiuto attività di animazione</t>
  </si>
  <si>
    <t>- Direttore Liporace Francesca</t>
  </si>
  <si>
    <t>- Sig. Egidio Boglione</t>
  </si>
  <si>
    <t>COMUNE DI ARGENTERA</t>
  </si>
  <si>
    <t>ARGENTERA</t>
  </si>
  <si>
    <t>manutenzione patrimonio comunale, disbrigo pratiche amministrative secondo la competenza del soggetto a cui è stata inflitta la pena</t>
  </si>
  <si>
    <t>- Responsabile del Servizio Tecnico e Patrimonio                       - Responsabile del Servizio Amministrativo</t>
  </si>
  <si>
    <t>COMUNE DI CAVALLERMAGGIORE</t>
  </si>
  <si>
    <t>settore cultura, settore manutenzione verde e patrimonio pubblico, settore amministrativo edilizia privata, settore segreteria ed affari generali, servizi ente</t>
  </si>
  <si>
    <t>- Segretario Comunale dott.ssa Francesca Ricciardi                                 - Responsabili dei servizi</t>
  </si>
  <si>
    <t>Manutenzione e decoro del verde pubblico, tutela ambiente e patrimonio culturale e beni del demanio, mantenimento dell'efficienza delle strade e degli edifici comunali, altre prestazioni</t>
  </si>
  <si>
    <t>- Responsabile del Servizio Tecnico LL.PP.                 - Responsabile del Servizio Tecnico edilizia privata                   - Responsabile del Servizio Polizia Municipale                            - Responsabile del Servizio Segreteria           - Responsabile del Servizio Ragioneria            - Responsabile del Servizio Assistenza/demografici</t>
  </si>
  <si>
    <t>FONDAZIONE RESIDENZA CESARE BUZZI</t>
  </si>
  <si>
    <t>manutenzione e decoro dei beni dell'ente, giardinaggio, lavori di collaborazione con il personale della struttura</t>
  </si>
  <si>
    <t xml:space="preserve"> - Direttore di Struttura</t>
  </si>
  <si>
    <t>COMUNE DI ENTRACQUE</t>
  </si>
  <si>
    <t xml:space="preserve">ENTRACQUE </t>
  </si>
  <si>
    <t>prestazioni di lavoro per finalità di protezione civile, di tutela del patrimonio ambientale e culturale; nella manutenzione e nel decoro di beni del demanio e del patrimonio pubblico ivi compresi giardini, ville e parchi e di pubblica utilità pertinenti la specifica professionalità del condannato</t>
  </si>
  <si>
    <t>'- Sindaco                                 - Segretario comunale</t>
  </si>
  <si>
    <t>'- Sindaco                                 - Responsabile area tecnico manutentiva</t>
  </si>
  <si>
    <t>prestazioni di lavoro di manutenzione ordinaria su strade, aree verdi ed immobili di proprietà comunale</t>
  </si>
  <si>
    <t>COMUNE DI CAVALLERLEONE</t>
  </si>
  <si>
    <t>CAVALLERLEONE</t>
  </si>
  <si>
    <t xml:space="preserve">FONDAZIONE CASA DI RIPOSO SAN GIUSEPPE E.T.S. </t>
  </si>
  <si>
    <t>VICOFORTE</t>
  </si>
  <si>
    <t>Manutenzione e decoro della Struttura ( ivi compresi il giardino e l'area esterna), aggiornamento dell'inventario e prestazioni pertinenti la specifica professionalità del condannato</t>
  </si>
  <si>
    <t>Mercantile Maria Luisa ( direttrice della Struttura)</t>
  </si>
  <si>
    <t>FONDAZIONE CASA DI RIPOSO SAN GIUSEPPE E.T.S.</t>
  </si>
  <si>
    <t>COOPERATIVA I TESORI DELLA TERRA</t>
  </si>
  <si>
    <t>Addetto alle spedizioni, al magazzino, alla produzione e alle pulizie generali. Assegnato in affiancamento alle persone con disabilità presso il Laboratorio Agricolo della Cooperativa</t>
  </si>
  <si>
    <t>Oggero Fabrizio -Finocchiaro Daniele -Garri Denise -Orlandi Emanuele</t>
  </si>
  <si>
    <t>COMUNE DI VALLORIATE</t>
  </si>
  <si>
    <t>coadiuvare l'operaio comunale nel settore tecnico manutentivo</t>
  </si>
  <si>
    <t>'- Sig. Monaco Gianluca                                - Sig. Berardengo Antonello</t>
  </si>
  <si>
    <t>COMUNE DI VILLAFALLETTO</t>
  </si>
  <si>
    <t>VILLAFALLETTO</t>
  </si>
  <si>
    <t>prestazioni di lavoro per la fruibilità e la tutela del patrimonio ambientale; prestazioni di lavoro per la fruibilità e la tutela del patrimonio culturale e archivistico, di immobili e servizi pubblici; prestazioni inerenti a specifiche competenze del soggetto</t>
  </si>
  <si>
    <t>Responsabile Area Lavori-Pubblici-Privati</t>
  </si>
  <si>
    <t>RESIDENZA PER ANZIANI DON LUIGI GARNERI</t>
  </si>
  <si>
    <t>manutenzione ordinaria semplice di bassa complessità</t>
  </si>
  <si>
    <t>Dott. Massimiliano Barello</t>
  </si>
  <si>
    <t>COMUNE DI VERNANTE</t>
  </si>
  <si>
    <t>mansioni tecnico operative</t>
  </si>
  <si>
    <t>Responsabile dell'Area Tecnica - Servizio Lavori Pubblici Geom. Osenda Giada</t>
  </si>
  <si>
    <t>geom. Bruno Giraudo - istruttore direttivo tecnico -Segretario generale e responsabile del servizio del personale Dott. Giuseppe Tocci</t>
  </si>
  <si>
    <t>Geom. Bruno Giraudo istruttore direttivo tecnico - Dott. Francesco Tocci  Segretario Generale</t>
  </si>
  <si>
    <t>COMUNE DI VICOFORTE</t>
  </si>
  <si>
    <t>lavori semplici di manutenzione ordinaria su infrastrutture comunali (pulizia edifici del Comune, pulizia strade, pulizia aree cimiteriali ecc.)</t>
  </si>
  <si>
    <t>Responsabile dell'Ufficio Tecnico</t>
  </si>
  <si>
    <t>COMUNE DI MONTANERA</t>
  </si>
  <si>
    <t>MONTANERA</t>
  </si>
  <si>
    <t>collaborazione con la squadra tecnica comunale</t>
  </si>
  <si>
    <t>Responsabile Servizi Tecnici</t>
  </si>
  <si>
    <t>OPERA DIOCESANA PRESERVAZIONE DELLA FEDE</t>
  </si>
  <si>
    <t>Collaborazione nelle diverse attività socio-assistenziali dell'Opera Diocesana della Preservazione della Fede, ad es. emporio alimentare, mensa dei poveri, dormitorio, recupero e distribuzione dei mobili; altri servizi emergenti a favore di istituti assistenziali con i quali l'Opera Diocesana collabora abitualmente</t>
  </si>
  <si>
    <t>CARITAS DIOCESANA DI FOSSANO</t>
  </si>
  <si>
    <t>'- Sig. Stefano Mana</t>
  </si>
  <si>
    <t>AISONE</t>
  </si>
  <si>
    <t>Attività di tutela del patrimonio pubblico e ambientale</t>
  </si>
  <si>
    <t>Sindaco</t>
  </si>
  <si>
    <t>COMUNE DI AISONE</t>
  </si>
  <si>
    <t>attività di tutela del patrimonio pubblico e ambientale</t>
  </si>
  <si>
    <t>Geom. Antonietta Bersano</t>
  </si>
  <si>
    <t>'- Geom. Antonietta Bersano</t>
  </si>
  <si>
    <t>COMUNE DI TORRE MONDOVI'</t>
  </si>
  <si>
    <t>TORRE MONDOVI'</t>
  </si>
  <si>
    <t>lavori semplici di manutenzione ordinaria su infrastrutture comunali ( manutenzione e pulizia del Comune, pulizia strade, pulizia cimitero, ecc.)</t>
  </si>
  <si>
    <t>Sindaco - Responsabile dell'Ufficio Tecnico</t>
  </si>
  <si>
    <t>COMUNE DI S. VILLAR COSTANZO</t>
  </si>
  <si>
    <t>VILLAR S. COSTANZO</t>
  </si>
  <si>
    <t>=-Geom. Olivero Roberto - Geom. Martini Simonetta</t>
  </si>
  <si>
    <t>'- Geom. R. Olivero           - Geom. S.Martini</t>
  </si>
  <si>
    <t>ASSOCIAZIONE PARKINSON E LE SUE VALLI</t>
  </si>
  <si>
    <t>attività e manutenzione sede associativa, ausilio attività associate</t>
  </si>
  <si>
    <t>Elena Ferrero, Elena Giuliano, Marilena Aimar</t>
  </si>
  <si>
    <t>Servizi di pulizia, facchinaggio, autotrasporto per conto terzi, manutenzione aree verdi, segreteria</t>
  </si>
  <si>
    <t>Garro Magno Giuseppe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</si>
</sst>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in corso&quot;;[Red]&quot;scaduta&quot;"/>
  </numFmts>
  <fonts count="20" x14ac:knownFonts="1">
    <font>
      <sz val="11"/>
      <color theme="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9"/>
      <color rgb="FF800000"/>
      <name val="Arial Narrow"/>
      <family val="2"/>
    </font>
    <font>
      <b/>
      <sz val="11"/>
      <color rgb="FF800000"/>
      <name val="Arial Narrow"/>
      <family val="2"/>
    </font>
    <font>
      <sz val="9.5"/>
      <color theme="1"/>
      <name val="Arial Narrow"/>
      <family val="2"/>
    </font>
    <font>
      <sz val="12"/>
      <color rgb="FFFF0000"/>
      <name val="Arial Narrow"/>
      <family val="2"/>
    </font>
    <font>
      <strike/>
      <sz val="12"/>
      <color rgb="FFC00000"/>
      <name val="Arial Narrow"/>
      <family val="2"/>
    </font>
    <font>
      <sz val="12"/>
      <color rgb="FF002060"/>
      <name val="Arial Narrow"/>
      <family val="2"/>
    </font>
    <font>
      <b/>
      <sz val="12"/>
      <color rgb="FFC00000"/>
      <name val="Arial Narrow"/>
      <family val="2"/>
    </font>
    <font>
      <b/>
      <sz val="12"/>
      <color theme="1" tint="0.39997558519241921"/>
      <name val="Arial Narrow"/>
      <family val="2"/>
    </font>
    <font>
      <strike/>
      <sz val="12"/>
      <color rgb="FFFF0000"/>
      <name val="Arial Narrow"/>
      <family val="2"/>
    </font>
    <font>
      <strike/>
      <sz val="12"/>
      <color rgb="FFFF0000"/>
      <name val="Arial"/>
      <family val="2"/>
    </font>
    <font>
      <strike/>
      <sz val="9"/>
      <color rgb="FFFF0000"/>
      <name val="Arial Narrow"/>
      <family val="2"/>
    </font>
    <font>
      <sz val="12"/>
      <color theme="0"/>
      <name val="Arial Narrow"/>
      <family val="2"/>
    </font>
    <font>
      <sz val="9"/>
      <color theme="1"/>
      <name val="Arial Narrow"/>
      <family val="2"/>
    </font>
    <font>
      <b/>
      <sz val="10"/>
      <color rgb="FF8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rgb="FFC00000"/>
      </left>
      <right style="hair">
        <color rgb="FFC00000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0000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0000"/>
      </left>
      <right/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quotePrefix="1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7" xfId="0" quotePrefix="1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14" fontId="2" fillId="0" borderId="7" xfId="0" applyNumberFormat="1" applyFont="1" applyBorder="1" applyAlignment="1">
      <alignment vertical="center"/>
    </xf>
    <xf numFmtId="0" fontId="17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wrapText="1"/>
    </xf>
    <xf numFmtId="14" fontId="2" fillId="0" borderId="9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wrapText="1"/>
    </xf>
    <xf numFmtId="0" fontId="3" fillId="0" borderId="9" xfId="0" quotePrefix="1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0" xfId="0" applyFont="1" applyBorder="1"/>
    <xf numFmtId="14" fontId="2" fillId="0" borderId="8" xfId="0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quotePrefix="1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8" xfId="0" quotePrefix="1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wrapText="1"/>
    </xf>
    <xf numFmtId="14" fontId="2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4" fontId="2" fillId="0" borderId="11" xfId="0" applyNumberFormat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/>
    </xf>
    <xf numFmtId="0" fontId="3" fillId="0" borderId="7" xfId="0" quotePrefix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wrapText="1"/>
    </xf>
    <xf numFmtId="0" fontId="3" fillId="0" borderId="8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center"/>
    </xf>
    <xf numFmtId="0" fontId="3" fillId="0" borderId="7" xfId="0" quotePrefix="1" applyFont="1" applyBorder="1" applyAlignment="1">
      <alignment horizontal="left" vertical="center"/>
    </xf>
    <xf numFmtId="0" fontId="3" fillId="0" borderId="7" xfId="0" applyFont="1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3" fillId="0" borderId="12" xfId="0" applyFont="1" applyBorder="1" applyAlignment="1">
      <alignment wrapText="1"/>
    </xf>
    <xf numFmtId="0" fontId="3" fillId="0" borderId="12" xfId="0" quotePrefix="1" applyFont="1" applyBorder="1" applyAlignment="1">
      <alignment horizontal="left" vertical="center" wrapText="1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3" xfId="0" quotePrefix="1" applyFont="1" applyBorder="1" applyAlignment="1">
      <alignment horizontal="left" wrapText="1"/>
    </xf>
    <xf numFmtId="14" fontId="2" fillId="0" borderId="13" xfId="0" applyNumberFormat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left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4" fontId="18" fillId="5" borderId="7" xfId="0" applyNumberFormat="1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wrapText="1"/>
    </xf>
    <xf numFmtId="49" fontId="3" fillId="0" borderId="8" xfId="0" applyNumberFormat="1" applyFont="1" applyBorder="1" applyAlignment="1">
      <alignment horizontal="left" wrapText="1"/>
    </xf>
    <xf numFmtId="0" fontId="3" fillId="0" borderId="7" xfId="0" applyFont="1" applyBorder="1" applyAlignment="1">
      <alignment vertical="top" wrapText="1"/>
    </xf>
    <xf numFmtId="0" fontId="18" fillId="0" borderId="8" xfId="0" applyFont="1" applyBorder="1" applyAlignment="1">
      <alignment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14" fontId="19" fillId="5" borderId="7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136"/>
  <sheetViews>
    <sheetView showGridLines="0" tabSelected="1" zoomScale="120" zoomScaleNormal="120" workbookViewId="0">
      <pane ySplit="1" topLeftCell="A131" activePane="bottomLeft" state="frozen"/>
      <selection pane="bottomLeft" activeCell="B141" sqref="B141"/>
    </sheetView>
  </sheetViews>
  <sheetFormatPr defaultColWidth="9" defaultRowHeight="15.75" x14ac:dyDescent="0.25"/>
  <cols>
    <col min="1" max="1" width="6.625" style="2" customWidth="1"/>
    <col min="2" max="2" width="35.125" style="2" customWidth="1"/>
    <col min="3" max="3" width="22.875" style="2" customWidth="1"/>
    <col min="4" max="4" width="33.25" style="2" customWidth="1"/>
    <col min="5" max="5" width="5.625" style="2" customWidth="1"/>
    <col min="6" max="6" width="15.625" style="59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0" s="1" customFormat="1" ht="33" x14ac:dyDescent="0.2">
      <c r="A1" s="51" t="s">
        <v>380</v>
      </c>
      <c r="B1" s="51" t="s">
        <v>1</v>
      </c>
      <c r="C1" s="51" t="s">
        <v>2</v>
      </c>
      <c r="D1" s="51" t="s">
        <v>3</v>
      </c>
      <c r="E1" s="52" t="s">
        <v>4</v>
      </c>
      <c r="F1" s="58" t="s">
        <v>67</v>
      </c>
      <c r="G1" s="51" t="s">
        <v>5</v>
      </c>
      <c r="H1" s="51" t="s">
        <v>6</v>
      </c>
    </row>
    <row r="2" spans="1:10" ht="51.95" customHeight="1" x14ac:dyDescent="0.25">
      <c r="A2" s="44">
        <v>199</v>
      </c>
      <c r="B2" s="47" t="s">
        <v>412</v>
      </c>
      <c r="C2" s="47" t="s">
        <v>10</v>
      </c>
      <c r="D2" s="49" t="s">
        <v>418</v>
      </c>
      <c r="E2" s="44">
        <v>5</v>
      </c>
      <c r="F2" s="41" t="s">
        <v>413</v>
      </c>
      <c r="G2" s="45">
        <v>43238</v>
      </c>
      <c r="H2" s="45">
        <f>G2+(365*5)</f>
        <v>45063</v>
      </c>
      <c r="J2" s="24"/>
    </row>
    <row r="3" spans="1:10" ht="51.95" customHeight="1" x14ac:dyDescent="0.25">
      <c r="A3" s="44">
        <v>200</v>
      </c>
      <c r="B3" s="47" t="s">
        <v>384</v>
      </c>
      <c r="C3" s="48" t="s">
        <v>385</v>
      </c>
      <c r="D3" s="49" t="s">
        <v>386</v>
      </c>
      <c r="E3" s="44">
        <v>2</v>
      </c>
      <c r="F3" s="41" t="s">
        <v>419</v>
      </c>
      <c r="G3" s="45">
        <v>43241</v>
      </c>
      <c r="H3" s="45">
        <f>G3+((365*5))</f>
        <v>45066</v>
      </c>
      <c r="J3" s="24"/>
    </row>
    <row r="4" spans="1:10" ht="51.95" customHeight="1" x14ac:dyDescent="0.25">
      <c r="A4" s="44">
        <v>204</v>
      </c>
      <c r="B4" s="48" t="s">
        <v>559</v>
      </c>
      <c r="C4" s="47" t="s">
        <v>10</v>
      </c>
      <c r="D4" s="49" t="s">
        <v>401</v>
      </c>
      <c r="E4" s="44">
        <v>4</v>
      </c>
      <c r="F4" s="41" t="s">
        <v>425</v>
      </c>
      <c r="G4" s="45">
        <v>43252</v>
      </c>
      <c r="H4" s="45">
        <f>G4+(365*5)</f>
        <v>45077</v>
      </c>
      <c r="J4" s="24"/>
    </row>
    <row r="5" spans="1:10" ht="51.95" customHeight="1" x14ac:dyDescent="0.25">
      <c r="A5" s="44">
        <v>205</v>
      </c>
      <c r="B5" s="48" t="s">
        <v>396</v>
      </c>
      <c r="C5" s="48" t="s">
        <v>397</v>
      </c>
      <c r="D5" s="49" t="s">
        <v>399</v>
      </c>
      <c r="E5" s="44">
        <v>1</v>
      </c>
      <c r="F5" s="41" t="s">
        <v>398</v>
      </c>
      <c r="G5" s="45">
        <v>43278</v>
      </c>
      <c r="H5" s="45">
        <f>G5+(365*5)</f>
        <v>45103</v>
      </c>
      <c r="J5" s="24"/>
    </row>
    <row r="6" spans="1:10" ht="51.95" customHeight="1" x14ac:dyDescent="0.25">
      <c r="A6" s="44">
        <v>216</v>
      </c>
      <c r="B6" s="47" t="s">
        <v>258</v>
      </c>
      <c r="C6" s="48" t="s">
        <v>291</v>
      </c>
      <c r="D6" s="49" t="s">
        <v>414</v>
      </c>
      <c r="E6" s="44">
        <v>1</v>
      </c>
      <c r="F6" s="41" t="s">
        <v>421</v>
      </c>
      <c r="G6" s="45">
        <v>43367</v>
      </c>
      <c r="H6" s="45">
        <f>G6+((365*5))</f>
        <v>45192</v>
      </c>
    </row>
    <row r="7" spans="1:10" ht="51.95" customHeight="1" x14ac:dyDescent="0.25">
      <c r="A7" s="44">
        <v>217</v>
      </c>
      <c r="B7" s="47" t="s">
        <v>410</v>
      </c>
      <c r="C7" s="47" t="s">
        <v>387</v>
      </c>
      <c r="D7" s="49" t="s">
        <v>411</v>
      </c>
      <c r="E7" s="44">
        <v>2</v>
      </c>
      <c r="F7" s="41" t="s">
        <v>422</v>
      </c>
      <c r="G7" s="45">
        <v>43374</v>
      </c>
      <c r="H7" s="45">
        <f>G7+((365*5))</f>
        <v>45199</v>
      </c>
    </row>
    <row r="8" spans="1:10" ht="67.5" customHeight="1" x14ac:dyDescent="0.25">
      <c r="A8" s="44">
        <v>218</v>
      </c>
      <c r="B8" s="47" t="s">
        <v>225</v>
      </c>
      <c r="C8" s="48" t="s">
        <v>283</v>
      </c>
      <c r="D8" s="49" t="s">
        <v>424</v>
      </c>
      <c r="E8" s="44">
        <v>1</v>
      </c>
      <c r="F8" s="41" t="s">
        <v>423</v>
      </c>
      <c r="G8" s="45">
        <v>43405</v>
      </c>
      <c r="H8" s="45">
        <f>G8+((365*5))</f>
        <v>45230</v>
      </c>
    </row>
    <row r="9" spans="1:10" ht="51.95" customHeight="1" x14ac:dyDescent="0.25">
      <c r="A9" s="44">
        <v>221</v>
      </c>
      <c r="B9" s="47" t="s">
        <v>427</v>
      </c>
      <c r="C9" s="48" t="s">
        <v>137</v>
      </c>
      <c r="D9" s="49" t="s">
        <v>428</v>
      </c>
      <c r="E9" s="44">
        <v>2</v>
      </c>
      <c r="F9" s="41" t="s">
        <v>433</v>
      </c>
      <c r="G9" s="45">
        <v>43412</v>
      </c>
      <c r="H9" s="45">
        <f t="shared" ref="H9" si="0">G9+((365*5))</f>
        <v>45237</v>
      </c>
    </row>
    <row r="10" spans="1:10" ht="51.95" customHeight="1" x14ac:dyDescent="0.25">
      <c r="A10" s="44">
        <v>222</v>
      </c>
      <c r="B10" s="47" t="s">
        <v>429</v>
      </c>
      <c r="C10" s="47" t="s">
        <v>430</v>
      </c>
      <c r="D10" s="49" t="s">
        <v>431</v>
      </c>
      <c r="E10" s="44">
        <v>3</v>
      </c>
      <c r="F10" s="41" t="s">
        <v>432</v>
      </c>
      <c r="G10" s="45">
        <v>43435</v>
      </c>
      <c r="H10" s="45">
        <f>G10+((365*5))</f>
        <v>45260</v>
      </c>
    </row>
    <row r="11" spans="1:10" ht="51.95" customHeight="1" x14ac:dyDescent="0.25">
      <c r="A11" s="44">
        <v>229</v>
      </c>
      <c r="B11" s="43" t="s">
        <v>437</v>
      </c>
      <c r="C11" s="46" t="s">
        <v>436</v>
      </c>
      <c r="D11" s="49" t="s">
        <v>440</v>
      </c>
      <c r="E11" s="40">
        <v>2</v>
      </c>
      <c r="F11" s="41" t="s">
        <v>438</v>
      </c>
      <c r="G11" s="45">
        <v>43507</v>
      </c>
      <c r="H11" s="45">
        <f>G11+((365*6))</f>
        <v>45697</v>
      </c>
    </row>
    <row r="12" spans="1:10" ht="51.75" customHeight="1" x14ac:dyDescent="0.25">
      <c r="A12" s="44">
        <v>242</v>
      </c>
      <c r="B12" s="48" t="s">
        <v>444</v>
      </c>
      <c r="C12" s="43" t="s">
        <v>397</v>
      </c>
      <c r="D12" s="56" t="s">
        <v>442</v>
      </c>
      <c r="E12" s="44">
        <v>1</v>
      </c>
      <c r="F12" s="49" t="s">
        <v>443</v>
      </c>
      <c r="G12" s="45">
        <v>43600</v>
      </c>
      <c r="H12" s="45">
        <f>G12+((365*5))</f>
        <v>45425</v>
      </c>
    </row>
    <row r="13" spans="1:10" ht="51.95" customHeight="1" x14ac:dyDescent="0.25">
      <c r="A13" s="44">
        <v>252</v>
      </c>
      <c r="B13" s="47" t="s">
        <v>445</v>
      </c>
      <c r="C13" s="48" t="s">
        <v>397</v>
      </c>
      <c r="D13" s="49" t="s">
        <v>446</v>
      </c>
      <c r="E13" s="44">
        <v>2</v>
      </c>
      <c r="F13" s="49" t="s">
        <v>447</v>
      </c>
      <c r="G13" s="45">
        <v>43682</v>
      </c>
      <c r="H13" s="45">
        <v>45142</v>
      </c>
      <c r="J13" s="24" t="e">
        <f ca="1">IF(TODAY()&lt;#REF!,".","scaduta")</f>
        <v>#REF!</v>
      </c>
    </row>
    <row r="14" spans="1:10" ht="38.25" x14ac:dyDescent="0.25">
      <c r="A14" s="44">
        <v>254</v>
      </c>
      <c r="B14" s="48" t="s">
        <v>451</v>
      </c>
      <c r="C14" s="48" t="s">
        <v>260</v>
      </c>
      <c r="D14" s="49" t="s">
        <v>452</v>
      </c>
      <c r="E14" s="44">
        <v>20</v>
      </c>
      <c r="F14" s="49" t="s">
        <v>453</v>
      </c>
      <c r="G14" s="45">
        <v>43719</v>
      </c>
      <c r="H14" s="45">
        <f>G14+((365*5))</f>
        <v>45544</v>
      </c>
    </row>
    <row r="15" spans="1:10" ht="51" x14ac:dyDescent="0.25">
      <c r="A15" s="44">
        <v>255</v>
      </c>
      <c r="B15" s="48" t="s">
        <v>454</v>
      </c>
      <c r="C15" s="48" t="s">
        <v>455</v>
      </c>
      <c r="D15" s="50" t="s">
        <v>456</v>
      </c>
      <c r="E15" s="44">
        <v>1</v>
      </c>
      <c r="F15" s="50" t="s">
        <v>457</v>
      </c>
      <c r="G15" s="45">
        <v>43739</v>
      </c>
      <c r="H15" s="45">
        <f>G15+((365*5))</f>
        <v>45564</v>
      </c>
    </row>
    <row r="16" spans="1:10" ht="90" x14ac:dyDescent="0.25">
      <c r="A16" s="44">
        <v>257</v>
      </c>
      <c r="B16" s="48" t="s">
        <v>458</v>
      </c>
      <c r="C16" s="48" t="s">
        <v>667</v>
      </c>
      <c r="D16" s="49" t="s">
        <v>459</v>
      </c>
      <c r="E16" s="44">
        <v>15</v>
      </c>
      <c r="F16" s="55" t="s">
        <v>460</v>
      </c>
      <c r="G16" s="45">
        <v>43754</v>
      </c>
      <c r="H16" s="45">
        <f>G16+((365*5))</f>
        <v>45579</v>
      </c>
    </row>
    <row r="17" spans="1:8" ht="90.75" customHeight="1" x14ac:dyDescent="0.25">
      <c r="A17" s="44">
        <v>258</v>
      </c>
      <c r="B17" s="48" t="s">
        <v>461</v>
      </c>
      <c r="C17" s="47" t="s">
        <v>462</v>
      </c>
      <c r="D17" s="56" t="s">
        <v>463</v>
      </c>
      <c r="E17" s="44">
        <v>4</v>
      </c>
      <c r="F17" s="41" t="s">
        <v>464</v>
      </c>
      <c r="G17" s="45">
        <v>43739</v>
      </c>
      <c r="H17" s="45">
        <f>G17+((365*4))</f>
        <v>45199</v>
      </c>
    </row>
    <row r="18" spans="1:8" ht="222.75" customHeight="1" x14ac:dyDescent="0.25">
      <c r="A18" s="44">
        <v>260</v>
      </c>
      <c r="B18" s="46" t="s">
        <v>465</v>
      </c>
      <c r="C18" s="43" t="s">
        <v>98</v>
      </c>
      <c r="D18" s="50" t="s">
        <v>466</v>
      </c>
      <c r="E18" s="44">
        <v>2</v>
      </c>
      <c r="F18" s="49" t="s">
        <v>467</v>
      </c>
      <c r="G18" s="45">
        <v>43769</v>
      </c>
      <c r="H18" s="45">
        <f>G18+((365*5))</f>
        <v>45594</v>
      </c>
    </row>
    <row r="19" spans="1:8" ht="26.25" x14ac:dyDescent="0.25">
      <c r="A19" s="44">
        <v>262</v>
      </c>
      <c r="B19" s="43" t="s">
        <v>468</v>
      </c>
      <c r="C19" s="43" t="s">
        <v>83</v>
      </c>
      <c r="D19" s="56" t="s">
        <v>469</v>
      </c>
      <c r="E19" s="44">
        <v>1</v>
      </c>
      <c r="F19" s="55" t="s">
        <v>470</v>
      </c>
      <c r="G19" s="45">
        <v>43782</v>
      </c>
      <c r="H19" s="45">
        <f>G19+((365*5))</f>
        <v>45607</v>
      </c>
    </row>
    <row r="20" spans="1:8" ht="38.25" x14ac:dyDescent="0.25">
      <c r="A20" s="44">
        <v>265</v>
      </c>
      <c r="B20" s="47" t="s">
        <v>471</v>
      </c>
      <c r="C20" s="48" t="s">
        <v>45</v>
      </c>
      <c r="D20" s="49" t="s">
        <v>472</v>
      </c>
      <c r="E20" s="44">
        <v>5</v>
      </c>
      <c r="F20" s="41" t="s">
        <v>473</v>
      </c>
      <c r="G20" s="45">
        <v>43831</v>
      </c>
      <c r="H20" s="45">
        <f>G20+((365*5))</f>
        <v>45656</v>
      </c>
    </row>
    <row r="21" spans="1:8" ht="51.75" x14ac:dyDescent="0.25">
      <c r="A21" s="44">
        <v>270</v>
      </c>
      <c r="B21" s="43" t="s">
        <v>476</v>
      </c>
      <c r="C21" s="43" t="s">
        <v>283</v>
      </c>
      <c r="D21" s="56" t="s">
        <v>477</v>
      </c>
      <c r="E21" s="44">
        <v>12</v>
      </c>
      <c r="F21" s="55" t="s">
        <v>478</v>
      </c>
      <c r="G21" s="45">
        <v>43831</v>
      </c>
      <c r="H21" s="45">
        <f>G21+((365*5))</f>
        <v>45656</v>
      </c>
    </row>
    <row r="22" spans="1:8" ht="51" x14ac:dyDescent="0.25">
      <c r="A22" s="44">
        <v>272</v>
      </c>
      <c r="B22" s="43" t="s">
        <v>479</v>
      </c>
      <c r="C22" s="43" t="s">
        <v>480</v>
      </c>
      <c r="D22" s="50" t="s">
        <v>481</v>
      </c>
      <c r="E22" s="44">
        <v>1</v>
      </c>
      <c r="F22" s="41" t="s">
        <v>482</v>
      </c>
      <c r="G22" s="45">
        <v>43873</v>
      </c>
      <c r="H22" s="45">
        <f>G22+((365*5))</f>
        <v>45698</v>
      </c>
    </row>
    <row r="23" spans="1:8" ht="39" x14ac:dyDescent="0.25">
      <c r="A23" s="44">
        <v>275</v>
      </c>
      <c r="B23" s="43" t="s">
        <v>485</v>
      </c>
      <c r="C23" s="43" t="s">
        <v>10</v>
      </c>
      <c r="D23" s="56" t="s">
        <v>483</v>
      </c>
      <c r="E23" s="44">
        <v>4</v>
      </c>
      <c r="F23" s="41" t="s">
        <v>484</v>
      </c>
      <c r="G23" s="45">
        <v>43895</v>
      </c>
      <c r="H23" s="45">
        <f>G23+((365*4))</f>
        <v>45355</v>
      </c>
    </row>
    <row r="24" spans="1:8" ht="89.25" x14ac:dyDescent="0.25">
      <c r="A24" s="44">
        <v>277</v>
      </c>
      <c r="B24" s="43" t="s">
        <v>486</v>
      </c>
      <c r="C24" s="43" t="s">
        <v>10</v>
      </c>
      <c r="D24" s="50" t="s">
        <v>487</v>
      </c>
      <c r="E24" s="44">
        <v>8</v>
      </c>
      <c r="F24" s="54" t="s">
        <v>488</v>
      </c>
      <c r="G24" s="45">
        <v>43891</v>
      </c>
      <c r="H24" s="45">
        <f>G24+((365*4))</f>
        <v>45351</v>
      </c>
    </row>
    <row r="25" spans="1:8" ht="79.5" customHeight="1" x14ac:dyDescent="0.25">
      <c r="A25" s="44">
        <v>279</v>
      </c>
      <c r="B25" s="43" t="s">
        <v>188</v>
      </c>
      <c r="C25" s="43" t="s">
        <v>189</v>
      </c>
      <c r="D25" s="56" t="s">
        <v>489</v>
      </c>
      <c r="E25" s="44">
        <v>5</v>
      </c>
      <c r="F25" s="41" t="s">
        <v>490</v>
      </c>
      <c r="G25" s="45">
        <v>43998</v>
      </c>
      <c r="H25" s="45">
        <f>G25+((365*4))</f>
        <v>45458</v>
      </c>
    </row>
    <row r="26" spans="1:8" ht="73.5" customHeight="1" x14ac:dyDescent="0.25">
      <c r="A26" s="44">
        <v>281</v>
      </c>
      <c r="B26" s="46" t="s">
        <v>491</v>
      </c>
      <c r="C26" s="46" t="s">
        <v>417</v>
      </c>
      <c r="D26" s="50" t="s">
        <v>494</v>
      </c>
      <c r="E26" s="44">
        <v>2</v>
      </c>
      <c r="F26" s="49" t="s">
        <v>493</v>
      </c>
      <c r="G26" s="45">
        <v>44004</v>
      </c>
      <c r="H26" s="45">
        <f>G26+((365*5))</f>
        <v>45829</v>
      </c>
    </row>
    <row r="27" spans="1:8" ht="51.75" x14ac:dyDescent="0.25">
      <c r="A27" s="44">
        <v>282</v>
      </c>
      <c r="B27" s="46" t="s">
        <v>492</v>
      </c>
      <c r="C27" s="46" t="s">
        <v>30</v>
      </c>
      <c r="D27" s="56" t="s">
        <v>495</v>
      </c>
      <c r="E27" s="44">
        <v>5</v>
      </c>
      <c r="F27" s="55" t="s">
        <v>496</v>
      </c>
      <c r="G27" s="45">
        <v>44013</v>
      </c>
      <c r="H27" s="45">
        <f>G27+((365*3))</f>
        <v>45108</v>
      </c>
    </row>
    <row r="28" spans="1:8" ht="51" customHeight="1" x14ac:dyDescent="0.25">
      <c r="A28" s="44">
        <v>285</v>
      </c>
      <c r="B28" s="48" t="s">
        <v>497</v>
      </c>
      <c r="C28" s="43" t="s">
        <v>10</v>
      </c>
      <c r="D28" s="49" t="s">
        <v>498</v>
      </c>
      <c r="E28" s="44">
        <v>7</v>
      </c>
      <c r="F28" s="49" t="s">
        <v>499</v>
      </c>
      <c r="G28" s="45">
        <v>43409</v>
      </c>
      <c r="H28" s="45">
        <f>G28+((365*5))</f>
        <v>45234</v>
      </c>
    </row>
    <row r="29" spans="1:8" ht="26.25" x14ac:dyDescent="0.25">
      <c r="A29" s="44">
        <v>287</v>
      </c>
      <c r="B29" s="43" t="s">
        <v>416</v>
      </c>
      <c r="C29" s="43" t="s">
        <v>387</v>
      </c>
      <c r="D29" s="56" t="s">
        <v>500</v>
      </c>
      <c r="E29" s="44">
        <v>2</v>
      </c>
      <c r="F29" s="55" t="s">
        <v>501</v>
      </c>
      <c r="G29" s="45">
        <v>44105</v>
      </c>
      <c r="H29" s="45">
        <f>G29+((365*3))</f>
        <v>45200</v>
      </c>
    </row>
    <row r="30" spans="1:8" ht="39" x14ac:dyDescent="0.25">
      <c r="A30" s="44">
        <v>288</v>
      </c>
      <c r="B30" s="48" t="s">
        <v>502</v>
      </c>
      <c r="C30" s="43" t="s">
        <v>10</v>
      </c>
      <c r="D30" s="56" t="s">
        <v>503</v>
      </c>
      <c r="E30" s="44">
        <v>10</v>
      </c>
      <c r="F30" s="55" t="s">
        <v>504</v>
      </c>
      <c r="G30" s="45">
        <v>44197</v>
      </c>
      <c r="H30" s="45">
        <f>G30+((365*3))</f>
        <v>45292</v>
      </c>
    </row>
    <row r="31" spans="1:8" ht="115.5" x14ac:dyDescent="0.25">
      <c r="A31" s="44">
        <v>289</v>
      </c>
      <c r="B31" s="43" t="s">
        <v>505</v>
      </c>
      <c r="C31" s="43" t="s">
        <v>74</v>
      </c>
      <c r="D31" s="50" t="s">
        <v>506</v>
      </c>
      <c r="E31" s="44">
        <v>4</v>
      </c>
      <c r="F31" s="55" t="s">
        <v>507</v>
      </c>
      <c r="G31" s="45">
        <v>44105</v>
      </c>
      <c r="H31" s="45">
        <f>G31+((365*3))</f>
        <v>45200</v>
      </c>
    </row>
    <row r="32" spans="1:8" ht="41.25" customHeight="1" x14ac:dyDescent="0.25">
      <c r="A32" s="44">
        <v>290</v>
      </c>
      <c r="B32" s="48" t="s">
        <v>508</v>
      </c>
      <c r="C32" s="48" t="s">
        <v>277</v>
      </c>
      <c r="D32" s="56" t="s">
        <v>509</v>
      </c>
      <c r="E32" s="44">
        <v>10</v>
      </c>
      <c r="F32" s="41" t="s">
        <v>510</v>
      </c>
      <c r="G32" s="45">
        <v>44088</v>
      </c>
      <c r="H32" s="45">
        <f>G32+((365*3))</f>
        <v>45183</v>
      </c>
    </row>
    <row r="33" spans="1:18" ht="170.25" customHeight="1" x14ac:dyDescent="0.25">
      <c r="A33" s="44">
        <v>291</v>
      </c>
      <c r="B33" s="47" t="s">
        <v>511</v>
      </c>
      <c r="C33" s="47" t="s">
        <v>512</v>
      </c>
      <c r="D33" s="56" t="s">
        <v>513</v>
      </c>
      <c r="E33" s="44">
        <v>2</v>
      </c>
      <c r="F33" s="41" t="s">
        <v>514</v>
      </c>
      <c r="G33" s="45">
        <v>44116</v>
      </c>
      <c r="H33" s="45">
        <f>G33+((365*5))</f>
        <v>45941</v>
      </c>
    </row>
    <row r="34" spans="1:18" ht="153.75" customHeight="1" x14ac:dyDescent="0.25">
      <c r="A34" s="44">
        <v>293</v>
      </c>
      <c r="B34" s="48" t="s">
        <v>515</v>
      </c>
      <c r="C34" s="43" t="s">
        <v>516</v>
      </c>
      <c r="D34" s="56" t="s">
        <v>517</v>
      </c>
      <c r="E34" s="44">
        <v>20</v>
      </c>
      <c r="F34" s="41" t="s">
        <v>518</v>
      </c>
      <c r="G34" s="45">
        <v>44131</v>
      </c>
      <c r="H34" s="45">
        <f>G34+((365*3))</f>
        <v>45226</v>
      </c>
    </row>
    <row r="35" spans="1:18" ht="179.25" customHeight="1" x14ac:dyDescent="0.25">
      <c r="A35" s="60">
        <v>295</v>
      </c>
      <c r="B35" s="61" t="s">
        <v>519</v>
      </c>
      <c r="C35" s="61" t="s">
        <v>520</v>
      </c>
      <c r="D35" s="62" t="s">
        <v>521</v>
      </c>
      <c r="E35" s="60">
        <v>2</v>
      </c>
      <c r="F35" s="68" t="s">
        <v>514</v>
      </c>
      <c r="G35" s="63">
        <v>44182</v>
      </c>
      <c r="H35" s="63">
        <f>G35+((365*5))</f>
        <v>46007</v>
      </c>
    </row>
    <row r="36" spans="1:18" s="64" customFormat="1" ht="26.25" x14ac:dyDescent="0.25">
      <c r="A36" s="65">
        <v>296</v>
      </c>
      <c r="B36" s="66" t="s">
        <v>523</v>
      </c>
      <c r="C36" s="66" t="s">
        <v>36</v>
      </c>
      <c r="D36" s="67" t="s">
        <v>526</v>
      </c>
      <c r="E36" s="65">
        <v>1</v>
      </c>
      <c r="F36" s="72" t="s">
        <v>527</v>
      </c>
      <c r="G36" s="71">
        <v>44197</v>
      </c>
      <c r="H36" s="71">
        <f>G36+((365*5))</f>
        <v>46022</v>
      </c>
      <c r="I36" s="70"/>
      <c r="J36" s="70"/>
      <c r="K36" s="70"/>
      <c r="L36" s="70"/>
      <c r="M36" s="70"/>
      <c r="N36" s="70"/>
      <c r="O36" s="70"/>
      <c r="P36" s="70"/>
      <c r="Q36" s="70"/>
      <c r="R36" s="69"/>
    </row>
    <row r="37" spans="1:18" s="64" customFormat="1" ht="77.25" x14ac:dyDescent="0.25">
      <c r="A37" s="65">
        <v>298</v>
      </c>
      <c r="B37" s="66" t="s">
        <v>525</v>
      </c>
      <c r="C37" s="66" t="s">
        <v>524</v>
      </c>
      <c r="D37" s="67" t="s">
        <v>528</v>
      </c>
      <c r="E37" s="65">
        <v>2</v>
      </c>
      <c r="F37" s="72" t="s">
        <v>529</v>
      </c>
      <c r="G37" s="71">
        <v>44195</v>
      </c>
      <c r="H37" s="71">
        <f>G37+((365*3))</f>
        <v>45290</v>
      </c>
      <c r="I37" s="70"/>
      <c r="J37" s="70"/>
      <c r="K37" s="70"/>
      <c r="L37" s="70"/>
      <c r="M37" s="70"/>
      <c r="N37" s="70"/>
      <c r="O37" s="70"/>
      <c r="P37" s="70"/>
      <c r="Q37" s="70"/>
      <c r="R37" s="69"/>
    </row>
    <row r="38" spans="1:18" ht="53.25" customHeight="1" x14ac:dyDescent="0.25">
      <c r="A38" s="65">
        <v>299</v>
      </c>
      <c r="B38" s="73" t="s">
        <v>530</v>
      </c>
      <c r="C38" s="66" t="s">
        <v>8</v>
      </c>
      <c r="D38" s="67" t="s">
        <v>531</v>
      </c>
      <c r="E38" s="65">
        <v>2</v>
      </c>
      <c r="F38" s="72" t="s">
        <v>532</v>
      </c>
      <c r="G38" s="71">
        <v>44197</v>
      </c>
      <c r="H38" s="71">
        <f>G38+((365*5))</f>
        <v>46022</v>
      </c>
    </row>
    <row r="39" spans="1:18" ht="77.25" customHeight="1" x14ac:dyDescent="0.25">
      <c r="A39" s="65">
        <v>300</v>
      </c>
      <c r="B39" s="66" t="s">
        <v>533</v>
      </c>
      <c r="C39" s="66" t="s">
        <v>221</v>
      </c>
      <c r="D39" s="74" t="s">
        <v>534</v>
      </c>
      <c r="E39" s="65">
        <v>3</v>
      </c>
      <c r="F39" s="75" t="s">
        <v>535</v>
      </c>
      <c r="G39" s="71">
        <v>44228</v>
      </c>
      <c r="H39" s="71">
        <f>G39+((365*3))</f>
        <v>45323</v>
      </c>
    </row>
    <row r="40" spans="1:18" ht="64.5" x14ac:dyDescent="0.25">
      <c r="A40" s="65">
        <v>301</v>
      </c>
      <c r="B40" s="66" t="s">
        <v>202</v>
      </c>
      <c r="C40" s="66" t="s">
        <v>203</v>
      </c>
      <c r="D40" s="67" t="s">
        <v>536</v>
      </c>
      <c r="E40" s="65">
        <v>1</v>
      </c>
      <c r="F40" s="72" t="s">
        <v>537</v>
      </c>
      <c r="G40" s="71">
        <v>44229</v>
      </c>
      <c r="H40" s="71">
        <f>G40+((365*3))</f>
        <v>45324</v>
      </c>
    </row>
    <row r="41" spans="1:18" ht="26.25" x14ac:dyDescent="0.25">
      <c r="A41" s="65">
        <v>303</v>
      </c>
      <c r="B41" s="66" t="s">
        <v>538</v>
      </c>
      <c r="C41" s="66" t="s">
        <v>274</v>
      </c>
      <c r="D41" s="77" t="s">
        <v>539</v>
      </c>
      <c r="E41" s="76">
        <v>1</v>
      </c>
      <c r="F41" s="75" t="s">
        <v>540</v>
      </c>
      <c r="G41" s="71">
        <v>44224</v>
      </c>
      <c r="H41" s="71">
        <f>G41+((365*3))</f>
        <v>45319</v>
      </c>
    </row>
    <row r="42" spans="1:18" ht="165" customHeight="1" x14ac:dyDescent="0.25">
      <c r="A42" s="65">
        <v>304</v>
      </c>
      <c r="B42" s="66" t="s">
        <v>204</v>
      </c>
      <c r="C42" s="66" t="s">
        <v>205</v>
      </c>
      <c r="D42" s="67" t="s">
        <v>541</v>
      </c>
      <c r="E42" s="65">
        <v>3</v>
      </c>
      <c r="F42" s="78" t="s">
        <v>542</v>
      </c>
      <c r="G42" s="71">
        <v>44222</v>
      </c>
      <c r="H42" s="71">
        <f>G42+((365*3))</f>
        <v>45317</v>
      </c>
    </row>
    <row r="43" spans="1:18" ht="63.75" customHeight="1" x14ac:dyDescent="0.25">
      <c r="A43" s="65">
        <v>305</v>
      </c>
      <c r="B43" s="73" t="s">
        <v>543</v>
      </c>
      <c r="C43" s="79" t="s">
        <v>7</v>
      </c>
      <c r="D43" s="67" t="s">
        <v>544</v>
      </c>
      <c r="E43" s="65">
        <v>6</v>
      </c>
      <c r="F43" s="72" t="s">
        <v>545</v>
      </c>
      <c r="G43" s="71">
        <v>44245</v>
      </c>
      <c r="H43" s="71">
        <f>G43+((365*5))</f>
        <v>46070</v>
      </c>
    </row>
    <row r="44" spans="1:18" ht="51.75" x14ac:dyDescent="0.25">
      <c r="A44" s="65">
        <v>306</v>
      </c>
      <c r="B44" s="66" t="s">
        <v>546</v>
      </c>
      <c r="C44" s="66" t="s">
        <v>270</v>
      </c>
      <c r="D44" s="77" t="s">
        <v>547</v>
      </c>
      <c r="E44" s="65">
        <v>4</v>
      </c>
      <c r="F44" s="75" t="s">
        <v>548</v>
      </c>
      <c r="G44" s="71">
        <v>44244</v>
      </c>
      <c r="H44" s="71">
        <f>G44+((365*3))</f>
        <v>45339</v>
      </c>
    </row>
    <row r="45" spans="1:18" ht="64.5" x14ac:dyDescent="0.25">
      <c r="A45" s="65">
        <v>307</v>
      </c>
      <c r="B45" s="66" t="s">
        <v>192</v>
      </c>
      <c r="C45" s="66" t="s">
        <v>193</v>
      </c>
      <c r="D45" s="67" t="s">
        <v>549</v>
      </c>
      <c r="E45" s="65">
        <v>1</v>
      </c>
      <c r="F45" s="78" t="s">
        <v>550</v>
      </c>
      <c r="G45" s="71">
        <v>44251</v>
      </c>
      <c r="H45" s="71">
        <f>G45+((365*5))</f>
        <v>46076</v>
      </c>
    </row>
    <row r="46" spans="1:18" ht="26.25" x14ac:dyDescent="0.25">
      <c r="A46" s="65">
        <v>309</v>
      </c>
      <c r="B46" s="66" t="s">
        <v>551</v>
      </c>
      <c r="C46" s="66" t="s">
        <v>276</v>
      </c>
      <c r="D46" s="77" t="s">
        <v>452</v>
      </c>
      <c r="E46" s="65">
        <v>20</v>
      </c>
      <c r="F46" s="75" t="s">
        <v>552</v>
      </c>
      <c r="G46" s="71">
        <v>44258</v>
      </c>
      <c r="H46" s="71">
        <f>G46+((365*3))</f>
        <v>45353</v>
      </c>
    </row>
    <row r="47" spans="1:18" ht="153.75" x14ac:dyDescent="0.25">
      <c r="A47" s="65">
        <v>310</v>
      </c>
      <c r="B47" s="73" t="s">
        <v>553</v>
      </c>
      <c r="C47" s="73" t="s">
        <v>409</v>
      </c>
      <c r="D47" s="67" t="s">
        <v>555</v>
      </c>
      <c r="E47" s="65">
        <v>5</v>
      </c>
      <c r="F47" s="72" t="s">
        <v>556</v>
      </c>
      <c r="G47" s="71">
        <v>44256</v>
      </c>
      <c r="H47" s="71">
        <f>G47+((365*5))</f>
        <v>46081</v>
      </c>
    </row>
    <row r="48" spans="1:18" ht="79.5" customHeight="1" x14ac:dyDescent="0.25">
      <c r="A48" s="65">
        <v>311</v>
      </c>
      <c r="B48" s="73" t="s">
        <v>554</v>
      </c>
      <c r="C48" s="73" t="s">
        <v>7</v>
      </c>
      <c r="D48" s="67" t="s">
        <v>557</v>
      </c>
      <c r="E48" s="65">
        <v>3</v>
      </c>
      <c r="F48" s="72" t="s">
        <v>558</v>
      </c>
      <c r="G48" s="71">
        <v>44277</v>
      </c>
      <c r="H48" s="71">
        <f>G48+((365*3))</f>
        <v>45372</v>
      </c>
    </row>
    <row r="49" spans="1:8" ht="50.25" customHeight="1" x14ac:dyDescent="0.25">
      <c r="A49" s="65">
        <v>312</v>
      </c>
      <c r="B49" s="66" t="s">
        <v>560</v>
      </c>
      <c r="C49" s="66" t="s">
        <v>561</v>
      </c>
      <c r="D49" s="67" t="s">
        <v>562</v>
      </c>
      <c r="E49" s="65">
        <v>2</v>
      </c>
      <c r="F49" s="72" t="s">
        <v>563</v>
      </c>
      <c r="G49" s="71">
        <v>44284</v>
      </c>
      <c r="H49" s="71">
        <f>G49+((365*3))</f>
        <v>45379</v>
      </c>
    </row>
    <row r="50" spans="1:8" ht="38.25" x14ac:dyDescent="0.25">
      <c r="A50" s="65">
        <v>313</v>
      </c>
      <c r="B50" s="80" t="s">
        <v>564</v>
      </c>
      <c r="C50" s="66" t="s">
        <v>276</v>
      </c>
      <c r="D50" s="77" t="s">
        <v>565</v>
      </c>
      <c r="E50" s="65">
        <v>2</v>
      </c>
      <c r="F50" s="72" t="s">
        <v>566</v>
      </c>
      <c r="G50" s="71">
        <v>44286</v>
      </c>
      <c r="H50" s="71">
        <f>G50+((365*3))</f>
        <v>45381</v>
      </c>
    </row>
    <row r="51" spans="1:8" ht="39" x14ac:dyDescent="0.25">
      <c r="A51" s="65">
        <v>314</v>
      </c>
      <c r="B51" s="66" t="s">
        <v>567</v>
      </c>
      <c r="C51" s="66" t="s">
        <v>568</v>
      </c>
      <c r="D51" s="74" t="s">
        <v>569</v>
      </c>
      <c r="E51" s="65">
        <v>2</v>
      </c>
      <c r="F51" s="75" t="s">
        <v>570</v>
      </c>
      <c r="G51" s="71">
        <v>44317</v>
      </c>
      <c r="H51" s="71">
        <f>G51+((365*2))</f>
        <v>45047</v>
      </c>
    </row>
    <row r="52" spans="1:8" ht="77.25" x14ac:dyDescent="0.25">
      <c r="A52" s="65">
        <v>315</v>
      </c>
      <c r="B52" s="73" t="s">
        <v>571</v>
      </c>
      <c r="C52" s="66" t="s">
        <v>7</v>
      </c>
      <c r="D52" s="74" t="s">
        <v>572</v>
      </c>
      <c r="E52" s="65">
        <v>5</v>
      </c>
      <c r="F52" s="75" t="s">
        <v>573</v>
      </c>
      <c r="G52" s="71">
        <v>44271</v>
      </c>
      <c r="H52" s="71">
        <f>G52+((365*4))</f>
        <v>45731</v>
      </c>
    </row>
    <row r="53" spans="1:8" ht="118.5" customHeight="1" x14ac:dyDescent="0.25">
      <c r="A53" s="65">
        <v>316</v>
      </c>
      <c r="B53" s="66" t="s">
        <v>574</v>
      </c>
      <c r="C53" s="66" t="s">
        <v>287</v>
      </c>
      <c r="D53" s="67" t="s">
        <v>578</v>
      </c>
      <c r="E53" s="65">
        <v>2</v>
      </c>
      <c r="F53" s="72" t="s">
        <v>579</v>
      </c>
      <c r="G53" s="81">
        <v>44280</v>
      </c>
      <c r="H53" s="71">
        <f>G53+((365*3))</f>
        <v>45375</v>
      </c>
    </row>
    <row r="54" spans="1:8" ht="77.25" x14ac:dyDescent="0.25">
      <c r="A54" s="65">
        <v>318</v>
      </c>
      <c r="B54" s="66" t="s">
        <v>576</v>
      </c>
      <c r="C54" s="66" t="s">
        <v>7</v>
      </c>
      <c r="D54" s="67" t="s">
        <v>581</v>
      </c>
      <c r="E54" s="65">
        <v>6</v>
      </c>
      <c r="F54" s="72" t="s">
        <v>582</v>
      </c>
      <c r="G54" s="71">
        <v>44317</v>
      </c>
      <c r="H54" s="71">
        <f>G54+((365*5))</f>
        <v>46142</v>
      </c>
    </row>
    <row r="55" spans="1:8" ht="88.5" customHeight="1" x14ac:dyDescent="0.25">
      <c r="A55" s="65">
        <v>319</v>
      </c>
      <c r="B55" s="73" t="s">
        <v>583</v>
      </c>
      <c r="C55" s="73" t="s">
        <v>584</v>
      </c>
      <c r="D55" s="67" t="s">
        <v>585</v>
      </c>
      <c r="E55" s="65">
        <v>5</v>
      </c>
      <c r="F55" s="72" t="s">
        <v>586</v>
      </c>
      <c r="G55" s="71">
        <v>44316</v>
      </c>
      <c r="H55" s="71">
        <f>G55+((365*5))</f>
        <v>46141</v>
      </c>
    </row>
    <row r="56" spans="1:8" ht="76.5" customHeight="1" x14ac:dyDescent="0.25">
      <c r="A56" s="65">
        <v>320</v>
      </c>
      <c r="B56" s="66" t="s">
        <v>587</v>
      </c>
      <c r="C56" s="73" t="s">
        <v>77</v>
      </c>
      <c r="D56" s="67" t="s">
        <v>588</v>
      </c>
      <c r="E56" s="65">
        <v>3</v>
      </c>
      <c r="F56" s="72" t="s">
        <v>589</v>
      </c>
      <c r="G56" s="71">
        <v>44319</v>
      </c>
      <c r="H56" s="71">
        <f>G56+((365*5))</f>
        <v>46144</v>
      </c>
    </row>
    <row r="57" spans="1:8" ht="26.25" x14ac:dyDescent="0.25">
      <c r="A57" s="65">
        <v>321</v>
      </c>
      <c r="B57" s="66" t="s">
        <v>590</v>
      </c>
      <c r="C57" s="66" t="s">
        <v>279</v>
      </c>
      <c r="D57" s="77" t="s">
        <v>591</v>
      </c>
      <c r="E57" s="65">
        <v>2</v>
      </c>
      <c r="F57" s="75" t="s">
        <v>592</v>
      </c>
      <c r="G57" s="71">
        <v>44336</v>
      </c>
      <c r="H57" s="71">
        <f>G57+((365*3))</f>
        <v>45431</v>
      </c>
    </row>
    <row r="58" spans="1:8" ht="26.25" x14ac:dyDescent="0.25">
      <c r="A58" s="65">
        <v>322</v>
      </c>
      <c r="B58" s="79" t="s">
        <v>593</v>
      </c>
      <c r="C58" s="79" t="s">
        <v>594</v>
      </c>
      <c r="D58" s="82" t="s">
        <v>539</v>
      </c>
      <c r="E58" s="65">
        <v>1</v>
      </c>
      <c r="F58" s="75" t="s">
        <v>595</v>
      </c>
      <c r="G58" s="71">
        <v>44247</v>
      </c>
      <c r="H58" s="71">
        <f>G58+((365*5))</f>
        <v>46072</v>
      </c>
    </row>
    <row r="59" spans="1:8" ht="39.75" customHeight="1" x14ac:dyDescent="0.25">
      <c r="A59" s="65">
        <v>324</v>
      </c>
      <c r="B59" s="66" t="s">
        <v>596</v>
      </c>
      <c r="C59" s="66" t="s">
        <v>280</v>
      </c>
      <c r="D59" s="74" t="s">
        <v>597</v>
      </c>
      <c r="E59" s="65">
        <v>1</v>
      </c>
      <c r="F59" s="75" t="s">
        <v>598</v>
      </c>
      <c r="G59" s="71">
        <v>44321</v>
      </c>
      <c r="H59" s="71">
        <f>G59+((365*10))</f>
        <v>47971</v>
      </c>
    </row>
    <row r="60" spans="1:8" ht="140.25" customHeight="1" x14ac:dyDescent="0.25">
      <c r="A60" s="65">
        <v>325</v>
      </c>
      <c r="B60" s="66" t="s">
        <v>599</v>
      </c>
      <c r="C60" s="66" t="s">
        <v>387</v>
      </c>
      <c r="D60" s="74" t="s">
        <v>600</v>
      </c>
      <c r="E60" s="65">
        <v>3</v>
      </c>
      <c r="F60" s="86" t="s">
        <v>601</v>
      </c>
      <c r="G60" s="71">
        <v>44348</v>
      </c>
      <c r="H60" s="71">
        <f>G60+((365*3))</f>
        <v>45443</v>
      </c>
    </row>
    <row r="61" spans="1:8" ht="39" customHeight="1" x14ac:dyDescent="0.25">
      <c r="A61" s="65">
        <v>326</v>
      </c>
      <c r="B61" s="66" t="s">
        <v>602</v>
      </c>
      <c r="C61" s="66" t="s">
        <v>25</v>
      </c>
      <c r="D61" s="74" t="s">
        <v>603</v>
      </c>
      <c r="E61" s="65">
        <v>5</v>
      </c>
      <c r="F61" s="75" t="s">
        <v>604</v>
      </c>
      <c r="G61" s="71">
        <v>44350</v>
      </c>
      <c r="H61" s="71">
        <f>G61+((365*5))</f>
        <v>46175</v>
      </c>
    </row>
    <row r="62" spans="1:8" ht="39" x14ac:dyDescent="0.25">
      <c r="A62" s="65">
        <v>327</v>
      </c>
      <c r="B62" s="66" t="s">
        <v>213</v>
      </c>
      <c r="C62" s="66" t="s">
        <v>214</v>
      </c>
      <c r="D62" s="67" t="s">
        <v>605</v>
      </c>
      <c r="E62" s="65">
        <v>2</v>
      </c>
      <c r="F62" s="87" t="s">
        <v>606</v>
      </c>
      <c r="G62" s="71">
        <v>44356</v>
      </c>
      <c r="H62" s="71">
        <f>G62+((365*2))</f>
        <v>45086</v>
      </c>
    </row>
    <row r="63" spans="1:8" ht="39" x14ac:dyDescent="0.25">
      <c r="A63" s="65">
        <v>328</v>
      </c>
      <c r="B63" s="73" t="s">
        <v>106</v>
      </c>
      <c r="C63" s="66" t="s">
        <v>20</v>
      </c>
      <c r="D63" s="67" t="s">
        <v>607</v>
      </c>
      <c r="E63" s="65">
        <v>8</v>
      </c>
      <c r="F63" s="72" t="s">
        <v>608</v>
      </c>
      <c r="G63" s="71">
        <v>44348</v>
      </c>
      <c r="H63" s="71">
        <f>G63+((365*4))</f>
        <v>45808</v>
      </c>
    </row>
    <row r="64" spans="1:8" ht="51.75" x14ac:dyDescent="0.25">
      <c r="A64" s="65">
        <v>329</v>
      </c>
      <c r="B64" s="79" t="s">
        <v>609</v>
      </c>
      <c r="C64" s="66" t="s">
        <v>420</v>
      </c>
      <c r="D64" s="67" t="s">
        <v>610</v>
      </c>
      <c r="E64" s="65">
        <v>2</v>
      </c>
      <c r="F64" s="72" t="s">
        <v>611</v>
      </c>
      <c r="G64" s="71">
        <v>44368</v>
      </c>
      <c r="H64" s="71">
        <f>G64+((365*3))</f>
        <v>45463</v>
      </c>
    </row>
    <row r="65" spans="1:8" ht="165.75" customHeight="1" x14ac:dyDescent="0.25">
      <c r="A65" s="65">
        <v>330</v>
      </c>
      <c r="B65" s="73" t="s">
        <v>612</v>
      </c>
      <c r="C65" s="66" t="s">
        <v>10</v>
      </c>
      <c r="D65" s="90" t="s">
        <v>613</v>
      </c>
      <c r="E65" s="65">
        <v>3</v>
      </c>
      <c r="F65" s="75" t="s">
        <v>614</v>
      </c>
      <c r="G65" s="71">
        <v>44368</v>
      </c>
      <c r="H65" s="71">
        <f>G65+((365*2))</f>
        <v>45098</v>
      </c>
    </row>
    <row r="66" spans="1:8" ht="39" x14ac:dyDescent="0.25">
      <c r="A66" s="65">
        <v>331</v>
      </c>
      <c r="B66" s="73" t="s">
        <v>615</v>
      </c>
      <c r="C66" s="73" t="s">
        <v>616</v>
      </c>
      <c r="D66" s="67" t="s">
        <v>617</v>
      </c>
      <c r="E66" s="65">
        <v>2</v>
      </c>
      <c r="F66" s="75" t="s">
        <v>618</v>
      </c>
      <c r="G66" s="71">
        <v>44370</v>
      </c>
      <c r="H66" s="71">
        <f>G66+((365*2))</f>
        <v>45100</v>
      </c>
    </row>
    <row r="67" spans="1:8" ht="192" customHeight="1" x14ac:dyDescent="0.25">
      <c r="A67" s="65">
        <v>332</v>
      </c>
      <c r="B67" s="73" t="s">
        <v>619</v>
      </c>
      <c r="C67" s="66" t="s">
        <v>524</v>
      </c>
      <c r="D67" s="91" t="s">
        <v>620</v>
      </c>
      <c r="E67" s="65">
        <v>3</v>
      </c>
      <c r="F67" s="92" t="s">
        <v>621</v>
      </c>
      <c r="G67" s="71">
        <v>44362</v>
      </c>
      <c r="H67" s="71">
        <f>G67+((365*3))</f>
        <v>45457</v>
      </c>
    </row>
    <row r="68" spans="1:8" ht="36.75" customHeight="1" x14ac:dyDescent="0.25">
      <c r="A68" s="65">
        <v>333</v>
      </c>
      <c r="B68" s="73" t="s">
        <v>622</v>
      </c>
      <c r="C68" s="66" t="s">
        <v>110</v>
      </c>
      <c r="D68" s="90" t="s">
        <v>623</v>
      </c>
      <c r="E68" s="65">
        <v>6</v>
      </c>
      <c r="F68" s="92" t="s">
        <v>624</v>
      </c>
      <c r="G68" s="71">
        <v>44376</v>
      </c>
      <c r="H68" s="71">
        <f>G68+((365*2))</f>
        <v>45106</v>
      </c>
    </row>
    <row r="69" spans="1:8" s="93" customFormat="1" ht="51" x14ac:dyDescent="0.2">
      <c r="A69" s="65">
        <v>334</v>
      </c>
      <c r="B69" s="79" t="s">
        <v>625</v>
      </c>
      <c r="C69" s="79" t="s">
        <v>33</v>
      </c>
      <c r="D69" s="90" t="s">
        <v>626</v>
      </c>
      <c r="E69" s="65">
        <v>2</v>
      </c>
      <c r="F69" s="72" t="s">
        <v>627</v>
      </c>
      <c r="G69" s="71">
        <v>44378</v>
      </c>
      <c r="H69" s="71">
        <f>G69+((365*3))</f>
        <v>45473</v>
      </c>
    </row>
    <row r="70" spans="1:8" ht="38.25" x14ac:dyDescent="0.25">
      <c r="A70" s="65">
        <v>335</v>
      </c>
      <c r="B70" s="79" t="s">
        <v>628</v>
      </c>
      <c r="C70" s="79" t="s">
        <v>629</v>
      </c>
      <c r="D70" s="90" t="s">
        <v>630</v>
      </c>
      <c r="E70" s="65">
        <v>1</v>
      </c>
      <c r="F70" s="72" t="s">
        <v>633</v>
      </c>
      <c r="G70" s="71">
        <v>44424</v>
      </c>
      <c r="H70" s="71">
        <f>G70+((365*2))</f>
        <v>45154</v>
      </c>
    </row>
    <row r="71" spans="1:8" ht="38.25" x14ac:dyDescent="0.25">
      <c r="A71" s="65">
        <v>336</v>
      </c>
      <c r="B71" s="79" t="s">
        <v>209</v>
      </c>
      <c r="C71" s="79" t="s">
        <v>210</v>
      </c>
      <c r="D71" s="90" t="s">
        <v>632</v>
      </c>
      <c r="E71" s="65">
        <v>3</v>
      </c>
      <c r="F71" s="72" t="s">
        <v>634</v>
      </c>
      <c r="G71" s="71">
        <v>44431</v>
      </c>
      <c r="H71" s="71">
        <f>G71+((365*3))</f>
        <v>45526</v>
      </c>
    </row>
    <row r="72" spans="1:8" ht="90" x14ac:dyDescent="0.25">
      <c r="A72" s="65">
        <v>337</v>
      </c>
      <c r="B72" s="66" t="s">
        <v>635</v>
      </c>
      <c r="C72" s="66" t="s">
        <v>636</v>
      </c>
      <c r="D72" s="67" t="s">
        <v>637</v>
      </c>
      <c r="E72" s="65">
        <v>3</v>
      </c>
      <c r="F72" s="72" t="s">
        <v>638</v>
      </c>
      <c r="G72" s="71">
        <v>44440</v>
      </c>
      <c r="H72" s="71">
        <f>G72+(365*3)</f>
        <v>45535</v>
      </c>
    </row>
    <row r="73" spans="1:8" ht="90" customHeight="1" x14ac:dyDescent="0.25">
      <c r="A73" s="65">
        <v>338</v>
      </c>
      <c r="B73" s="66" t="s">
        <v>639</v>
      </c>
      <c r="C73" s="66" t="s">
        <v>8</v>
      </c>
      <c r="D73" s="67" t="s">
        <v>640</v>
      </c>
      <c r="E73" s="65">
        <v>3</v>
      </c>
      <c r="F73" s="72" t="s">
        <v>641</v>
      </c>
      <c r="G73" s="71">
        <v>44441</v>
      </c>
      <c r="H73" s="71">
        <f>G73+((365*2))</f>
        <v>45171</v>
      </c>
    </row>
    <row r="74" spans="1:8" ht="25.5" x14ac:dyDescent="0.25">
      <c r="A74" s="65">
        <v>339</v>
      </c>
      <c r="B74" s="80" t="s">
        <v>642</v>
      </c>
      <c r="C74" s="66" t="s">
        <v>110</v>
      </c>
      <c r="D74" s="74" t="s">
        <v>643</v>
      </c>
      <c r="E74" s="65">
        <v>1</v>
      </c>
      <c r="F74" s="72" t="s">
        <v>644</v>
      </c>
      <c r="G74" s="71">
        <v>44409</v>
      </c>
      <c r="H74" s="71">
        <f>G74+((365*5))</f>
        <v>46234</v>
      </c>
    </row>
    <row r="75" spans="1:8" ht="64.5" x14ac:dyDescent="0.25">
      <c r="A75" s="65">
        <v>340</v>
      </c>
      <c r="B75" s="66" t="s">
        <v>211</v>
      </c>
      <c r="C75" s="66" t="s">
        <v>212</v>
      </c>
      <c r="D75" s="67" t="s">
        <v>645</v>
      </c>
      <c r="E75" s="65">
        <v>1</v>
      </c>
      <c r="F75" s="92" t="s">
        <v>646</v>
      </c>
      <c r="G75" s="71">
        <v>44456</v>
      </c>
      <c r="H75" s="71">
        <f>G75+((365*2))</f>
        <v>45186</v>
      </c>
    </row>
    <row r="76" spans="1:8" ht="164.25" customHeight="1" x14ac:dyDescent="0.25">
      <c r="A76" s="65">
        <v>341</v>
      </c>
      <c r="B76" s="73" t="s">
        <v>647</v>
      </c>
      <c r="C76" s="94" t="s">
        <v>415</v>
      </c>
      <c r="D76" s="67" t="s">
        <v>648</v>
      </c>
      <c r="E76" s="65">
        <v>5</v>
      </c>
      <c r="F76" s="78" t="s">
        <v>649</v>
      </c>
      <c r="G76" s="71">
        <v>44469</v>
      </c>
      <c r="H76" s="71">
        <f>G76+((365*5))</f>
        <v>46294</v>
      </c>
    </row>
    <row r="77" spans="1:8" ht="77.25" customHeight="1" x14ac:dyDescent="0.25">
      <c r="A77" s="65">
        <v>342</v>
      </c>
      <c r="B77" s="94" t="s">
        <v>652</v>
      </c>
      <c r="C77" s="94" t="s">
        <v>42</v>
      </c>
      <c r="D77" s="95" t="s">
        <v>650</v>
      </c>
      <c r="E77" s="65">
        <v>1</v>
      </c>
      <c r="F77" s="78" t="s">
        <v>651</v>
      </c>
      <c r="G77" s="71">
        <v>44480</v>
      </c>
      <c r="H77" s="71">
        <f>G77+((365*3))</f>
        <v>45575</v>
      </c>
    </row>
    <row r="78" spans="1:8" ht="77.25" x14ac:dyDescent="0.25">
      <c r="A78" s="65">
        <v>343</v>
      </c>
      <c r="B78" s="66" t="s">
        <v>653</v>
      </c>
      <c r="C78" s="66" t="s">
        <v>654</v>
      </c>
      <c r="D78" s="74" t="s">
        <v>655</v>
      </c>
      <c r="E78" s="65">
        <v>2</v>
      </c>
      <c r="F78" s="75" t="s">
        <v>656</v>
      </c>
      <c r="G78" s="71">
        <v>44440</v>
      </c>
      <c r="H78" s="71">
        <f>G78+((365*3))</f>
        <v>45535</v>
      </c>
    </row>
    <row r="79" spans="1:8" ht="114.75" x14ac:dyDescent="0.25">
      <c r="A79" s="65">
        <v>344</v>
      </c>
      <c r="B79" s="73" t="s">
        <v>657</v>
      </c>
      <c r="C79" s="79" t="s">
        <v>397</v>
      </c>
      <c r="D79" s="74" t="s">
        <v>658</v>
      </c>
      <c r="E79" s="65">
        <v>1</v>
      </c>
      <c r="F79" s="72" t="s">
        <v>659</v>
      </c>
      <c r="G79" s="71">
        <v>44501</v>
      </c>
      <c r="H79" s="71">
        <f>G79+((365*5))</f>
        <v>46326</v>
      </c>
    </row>
    <row r="80" spans="1:8" ht="51.75" x14ac:dyDescent="0.25">
      <c r="A80" s="65">
        <v>345</v>
      </c>
      <c r="B80" s="66" t="s">
        <v>661</v>
      </c>
      <c r="C80" s="66" t="s">
        <v>660</v>
      </c>
      <c r="D80" s="74" t="s">
        <v>662</v>
      </c>
      <c r="E80" s="65">
        <v>2</v>
      </c>
      <c r="F80" s="75" t="s">
        <v>663</v>
      </c>
      <c r="G80" s="71">
        <v>44502</v>
      </c>
      <c r="H80" s="71">
        <f>G80+((365*4))</f>
        <v>45962</v>
      </c>
    </row>
    <row r="81" spans="1:8" ht="38.25" x14ac:dyDescent="0.25">
      <c r="A81" s="65">
        <v>346</v>
      </c>
      <c r="B81" s="80" t="s">
        <v>664</v>
      </c>
      <c r="C81" s="79" t="s">
        <v>417</v>
      </c>
      <c r="D81" s="77" t="s">
        <v>665</v>
      </c>
      <c r="E81" s="65">
        <v>1</v>
      </c>
      <c r="F81" s="72" t="s">
        <v>666</v>
      </c>
      <c r="G81" s="71">
        <v>44470</v>
      </c>
      <c r="H81" s="71">
        <f>G81+((365*2))</f>
        <v>45200</v>
      </c>
    </row>
    <row r="82" spans="1:8" ht="51.75" x14ac:dyDescent="0.25">
      <c r="A82" s="65">
        <v>347</v>
      </c>
      <c r="B82" s="66" t="s">
        <v>186</v>
      </c>
      <c r="C82" s="66" t="s">
        <v>187</v>
      </c>
      <c r="D82" s="74" t="s">
        <v>669</v>
      </c>
      <c r="E82" s="65">
        <v>3</v>
      </c>
      <c r="F82" s="75" t="s">
        <v>670</v>
      </c>
      <c r="G82" s="71">
        <v>44527</v>
      </c>
      <c r="H82" s="71">
        <f>G82+((365*3))</f>
        <v>45622</v>
      </c>
    </row>
    <row r="83" spans="1:8" ht="51.75" x14ac:dyDescent="0.25">
      <c r="A83" s="65">
        <v>348</v>
      </c>
      <c r="B83" s="73" t="s">
        <v>671</v>
      </c>
      <c r="C83" s="73" t="s">
        <v>672</v>
      </c>
      <c r="D83" s="67" t="s">
        <v>673</v>
      </c>
      <c r="E83" s="65">
        <v>1</v>
      </c>
      <c r="F83" s="72" t="s">
        <v>674</v>
      </c>
      <c r="G83" s="71">
        <v>44501</v>
      </c>
      <c r="H83" s="71">
        <f>G83+((365*3))</f>
        <v>45596</v>
      </c>
    </row>
    <row r="84" spans="1:8" ht="65.25" customHeight="1" x14ac:dyDescent="0.25">
      <c r="A84" s="65">
        <v>349</v>
      </c>
      <c r="B84" s="66" t="s">
        <v>675</v>
      </c>
      <c r="C84" s="66" t="s">
        <v>126</v>
      </c>
      <c r="D84" s="67" t="s">
        <v>676</v>
      </c>
      <c r="E84" s="65">
        <v>2</v>
      </c>
      <c r="F84" s="72" t="s">
        <v>677</v>
      </c>
      <c r="G84" s="71">
        <v>44515</v>
      </c>
      <c r="H84" s="71">
        <f>G84+((365*2))</f>
        <v>45245</v>
      </c>
    </row>
    <row r="85" spans="1:8" ht="65.25" customHeight="1" x14ac:dyDescent="0.25">
      <c r="A85" s="65">
        <v>350</v>
      </c>
      <c r="B85" s="79" t="s">
        <v>678</v>
      </c>
      <c r="C85" s="66" t="s">
        <v>679</v>
      </c>
      <c r="D85" s="90" t="s">
        <v>682</v>
      </c>
      <c r="E85" s="65">
        <v>1</v>
      </c>
      <c r="F85" s="72" t="s">
        <v>681</v>
      </c>
      <c r="G85" s="71">
        <v>44559</v>
      </c>
      <c r="H85" s="71">
        <f>G85+((365*3))</f>
        <v>45654</v>
      </c>
    </row>
    <row r="86" spans="1:8" ht="75" customHeight="1" x14ac:dyDescent="0.25">
      <c r="A86" s="65">
        <v>352</v>
      </c>
      <c r="B86" s="79" t="s">
        <v>680</v>
      </c>
      <c r="C86" s="66" t="s">
        <v>272</v>
      </c>
      <c r="D86" s="90" t="s">
        <v>683</v>
      </c>
      <c r="E86" s="65">
        <v>2</v>
      </c>
      <c r="F86" s="72" t="s">
        <v>684</v>
      </c>
      <c r="G86" s="71">
        <v>44552</v>
      </c>
      <c r="H86" s="71">
        <f>G86+((365*2))</f>
        <v>45282</v>
      </c>
    </row>
    <row r="87" spans="1:8" ht="66.75" customHeight="1" x14ac:dyDescent="0.25">
      <c r="A87" s="65">
        <v>354</v>
      </c>
      <c r="B87" s="79" t="s">
        <v>215</v>
      </c>
      <c r="C87" s="66" t="s">
        <v>216</v>
      </c>
      <c r="D87" s="67" t="s">
        <v>685</v>
      </c>
      <c r="E87" s="65">
        <v>2</v>
      </c>
      <c r="F87" s="72" t="s">
        <v>686</v>
      </c>
      <c r="G87" s="71">
        <v>44564</v>
      </c>
      <c r="H87" s="71">
        <f>G87+((365*2))</f>
        <v>45294</v>
      </c>
    </row>
    <row r="88" spans="1:8" ht="38.25" x14ac:dyDescent="0.25">
      <c r="A88" s="65">
        <v>355</v>
      </c>
      <c r="B88" s="66" t="s">
        <v>434</v>
      </c>
      <c r="C88" s="66" t="s">
        <v>138</v>
      </c>
      <c r="D88" s="74" t="s">
        <v>435</v>
      </c>
      <c r="E88" s="65">
        <v>2</v>
      </c>
      <c r="F88" s="72" t="s">
        <v>687</v>
      </c>
      <c r="G88" s="71">
        <v>44578</v>
      </c>
      <c r="H88" s="71">
        <f>G88+((365*3))</f>
        <v>45673</v>
      </c>
    </row>
    <row r="89" spans="1:8" ht="137.25" customHeight="1" x14ac:dyDescent="0.25">
      <c r="A89" s="65">
        <v>356</v>
      </c>
      <c r="B89" s="73" t="s">
        <v>688</v>
      </c>
      <c r="C89" s="66" t="s">
        <v>10</v>
      </c>
      <c r="D89" s="96" t="s">
        <v>689</v>
      </c>
      <c r="E89" s="65">
        <v>3</v>
      </c>
      <c r="F89" s="72" t="s">
        <v>690</v>
      </c>
      <c r="G89" s="81">
        <v>44593</v>
      </c>
      <c r="H89" s="71">
        <f>G89+((365*3))</f>
        <v>45688</v>
      </c>
    </row>
    <row r="90" spans="1:8" ht="51.75" x14ac:dyDescent="0.25">
      <c r="A90" s="65">
        <v>357</v>
      </c>
      <c r="B90" s="66" t="s">
        <v>439</v>
      </c>
      <c r="C90" s="66" t="s">
        <v>402</v>
      </c>
      <c r="D90" s="74" t="s">
        <v>691</v>
      </c>
      <c r="E90" s="65">
        <v>2</v>
      </c>
      <c r="F90" s="75" t="s">
        <v>692</v>
      </c>
      <c r="G90" s="71">
        <v>44601</v>
      </c>
      <c r="H90" s="71">
        <f>G90+((365*3))</f>
        <v>45696</v>
      </c>
    </row>
    <row r="91" spans="1:8" ht="26.25" x14ac:dyDescent="0.25">
      <c r="A91" s="65">
        <v>358</v>
      </c>
      <c r="B91" s="66" t="s">
        <v>693</v>
      </c>
      <c r="C91" s="66" t="s">
        <v>694</v>
      </c>
      <c r="D91" s="67" t="s">
        <v>695</v>
      </c>
      <c r="E91" s="65">
        <v>2</v>
      </c>
      <c r="F91" s="75" t="s">
        <v>701</v>
      </c>
      <c r="G91" s="71">
        <v>44595</v>
      </c>
      <c r="H91" s="71">
        <f>G91+((365*2))</f>
        <v>45325</v>
      </c>
    </row>
    <row r="92" spans="1:8" ht="26.25" x14ac:dyDescent="0.25">
      <c r="A92" s="65">
        <v>360</v>
      </c>
      <c r="B92" s="66" t="s">
        <v>699</v>
      </c>
      <c r="C92" s="66" t="s">
        <v>266</v>
      </c>
      <c r="D92" s="77" t="s">
        <v>700</v>
      </c>
      <c r="E92" s="65">
        <v>2</v>
      </c>
      <c r="F92" s="75" t="s">
        <v>702</v>
      </c>
      <c r="G92" s="71">
        <v>44634</v>
      </c>
      <c r="H92" s="71">
        <f>G92+((365*2))</f>
        <v>45364</v>
      </c>
    </row>
    <row r="93" spans="1:8" ht="38.25" x14ac:dyDescent="0.25">
      <c r="A93" s="65">
        <v>361</v>
      </c>
      <c r="B93" s="66" t="s">
        <v>441</v>
      </c>
      <c r="C93" s="66" t="s">
        <v>290</v>
      </c>
      <c r="D93" s="74" t="s">
        <v>703</v>
      </c>
      <c r="E93" s="65">
        <v>1</v>
      </c>
      <c r="F93" s="72" t="s">
        <v>704</v>
      </c>
      <c r="G93" s="71">
        <v>44652</v>
      </c>
      <c r="H93" s="71">
        <f>G93+((365*3))</f>
        <v>45747</v>
      </c>
    </row>
    <row r="94" spans="1:8" ht="38.25" x14ac:dyDescent="0.25">
      <c r="A94" s="65">
        <v>362</v>
      </c>
      <c r="B94" s="66" t="s">
        <v>705</v>
      </c>
      <c r="C94" s="66" t="s">
        <v>278</v>
      </c>
      <c r="D94" s="74" t="s">
        <v>706</v>
      </c>
      <c r="E94" s="65">
        <v>3</v>
      </c>
      <c r="F94" s="72" t="s">
        <v>701</v>
      </c>
      <c r="G94" s="71">
        <v>44635</v>
      </c>
      <c r="H94" s="71">
        <f>G94+((365*5))</f>
        <v>46460</v>
      </c>
    </row>
    <row r="95" spans="1:8" ht="39" x14ac:dyDescent="0.25">
      <c r="A95" s="65">
        <v>363</v>
      </c>
      <c r="B95" s="66" t="s">
        <v>707</v>
      </c>
      <c r="C95" s="66" t="s">
        <v>708</v>
      </c>
      <c r="D95" s="67" t="s">
        <v>709</v>
      </c>
      <c r="E95" s="65">
        <v>1</v>
      </c>
      <c r="F95" s="72" t="s">
        <v>701</v>
      </c>
      <c r="G95" s="71">
        <v>44658</v>
      </c>
      <c r="H95" s="71">
        <f>G95+((365*3))</f>
        <v>45753</v>
      </c>
    </row>
    <row r="96" spans="1:8" ht="92.25" customHeight="1" x14ac:dyDescent="0.25">
      <c r="A96" s="65">
        <v>364</v>
      </c>
      <c r="B96" s="73" t="s">
        <v>710</v>
      </c>
      <c r="C96" s="66" t="s">
        <v>137</v>
      </c>
      <c r="D96" s="67" t="s">
        <v>711</v>
      </c>
      <c r="E96" s="65">
        <v>2</v>
      </c>
      <c r="F96" s="72" t="s">
        <v>712</v>
      </c>
      <c r="G96" s="71">
        <v>44621</v>
      </c>
      <c r="H96" s="71">
        <f>G96+((365*2))</f>
        <v>45351</v>
      </c>
    </row>
    <row r="97" spans="1:8" ht="31.5" x14ac:dyDescent="0.25">
      <c r="A97" s="65">
        <v>365</v>
      </c>
      <c r="B97" s="80" t="s">
        <v>713</v>
      </c>
      <c r="C97" s="66" t="s">
        <v>524</v>
      </c>
      <c r="D97" s="77" t="s">
        <v>714</v>
      </c>
      <c r="E97" s="65">
        <v>2</v>
      </c>
      <c r="F97" s="92" t="s">
        <v>715</v>
      </c>
      <c r="G97" s="71">
        <v>44652</v>
      </c>
      <c r="H97" s="71">
        <f>G97+((365*3))</f>
        <v>45747</v>
      </c>
    </row>
    <row r="98" spans="1:8" ht="92.25" customHeight="1" x14ac:dyDescent="0.25">
      <c r="A98" s="65">
        <v>366</v>
      </c>
      <c r="B98" s="73" t="s">
        <v>717</v>
      </c>
      <c r="C98" s="48" t="s">
        <v>718</v>
      </c>
      <c r="D98" s="90" t="s">
        <v>720</v>
      </c>
      <c r="E98" s="65">
        <v>7</v>
      </c>
      <c r="F98" s="72" t="s">
        <v>721</v>
      </c>
      <c r="G98" s="71">
        <v>44682</v>
      </c>
      <c r="H98" s="71">
        <f>G98+((365*3))</f>
        <v>45777</v>
      </c>
    </row>
    <row r="99" spans="1:8" ht="71.25" customHeight="1" x14ac:dyDescent="0.25">
      <c r="A99" s="83">
        <v>367</v>
      </c>
      <c r="B99" s="84" t="s">
        <v>719</v>
      </c>
      <c r="C99" s="100" t="s">
        <v>201</v>
      </c>
      <c r="D99" s="101" t="s">
        <v>722</v>
      </c>
      <c r="E99" s="83">
        <v>2</v>
      </c>
      <c r="F99" s="102" t="s">
        <v>723</v>
      </c>
      <c r="G99" s="85">
        <v>44652</v>
      </c>
      <c r="H99" s="85">
        <f>G99+((365*2))</f>
        <v>45382</v>
      </c>
    </row>
    <row r="100" spans="1:8" ht="38.25" x14ac:dyDescent="0.25">
      <c r="A100" s="65">
        <v>368</v>
      </c>
      <c r="B100" s="73" t="s">
        <v>724</v>
      </c>
      <c r="C100" s="66" t="s">
        <v>267</v>
      </c>
      <c r="D100" s="74" t="s">
        <v>725</v>
      </c>
      <c r="E100" s="65">
        <v>6</v>
      </c>
      <c r="F100" s="72" t="s">
        <v>726</v>
      </c>
      <c r="G100" s="71">
        <v>44713</v>
      </c>
      <c r="H100" s="71">
        <f>G100+((365*5))</f>
        <v>46538</v>
      </c>
    </row>
    <row r="101" spans="1:8" ht="39" x14ac:dyDescent="0.25">
      <c r="A101" s="65">
        <v>369</v>
      </c>
      <c r="B101" s="66" t="s">
        <v>727</v>
      </c>
      <c r="C101" s="66" t="s">
        <v>273</v>
      </c>
      <c r="D101" s="74" t="s">
        <v>459</v>
      </c>
      <c r="E101" s="65">
        <v>2</v>
      </c>
      <c r="F101" s="75" t="s">
        <v>729</v>
      </c>
      <c r="G101" s="71">
        <v>44715</v>
      </c>
      <c r="H101" s="71">
        <f>G101+((365*5))</f>
        <v>46540</v>
      </c>
    </row>
    <row r="102" spans="1:8" ht="53.25" customHeight="1" x14ac:dyDescent="0.25">
      <c r="A102" s="65">
        <v>370</v>
      </c>
      <c r="B102" s="66" t="s">
        <v>731</v>
      </c>
      <c r="C102" s="66" t="s">
        <v>20</v>
      </c>
      <c r="D102" s="67" t="s">
        <v>730</v>
      </c>
      <c r="E102" s="65">
        <v>10</v>
      </c>
      <c r="F102" s="75" t="s">
        <v>732</v>
      </c>
      <c r="G102" s="71">
        <v>44677</v>
      </c>
      <c r="H102" s="71">
        <f>G102+((365*3))</f>
        <v>45772</v>
      </c>
    </row>
    <row r="103" spans="1:8" ht="39" x14ac:dyDescent="0.25">
      <c r="A103" s="65">
        <v>371</v>
      </c>
      <c r="B103" s="66" t="s">
        <v>733</v>
      </c>
      <c r="C103" s="66" t="s">
        <v>734</v>
      </c>
      <c r="D103" s="67" t="s">
        <v>605</v>
      </c>
      <c r="E103" s="65">
        <v>4</v>
      </c>
      <c r="F103" s="75" t="s">
        <v>735</v>
      </c>
      <c r="G103" s="71">
        <v>44741</v>
      </c>
      <c r="H103" s="71">
        <f>G103+((365*3))</f>
        <v>45836</v>
      </c>
    </row>
    <row r="104" spans="1:8" ht="39" x14ac:dyDescent="0.25">
      <c r="A104" s="65">
        <v>372</v>
      </c>
      <c r="B104" s="66" t="s">
        <v>736</v>
      </c>
      <c r="C104" s="66" t="s">
        <v>197</v>
      </c>
      <c r="D104" s="77" t="s">
        <v>737</v>
      </c>
      <c r="E104" s="65">
        <v>1</v>
      </c>
      <c r="F104" s="75" t="s">
        <v>738</v>
      </c>
      <c r="G104" s="71">
        <v>44774</v>
      </c>
      <c r="H104" s="71">
        <f>G104+((365*3))</f>
        <v>45869</v>
      </c>
    </row>
    <row r="105" spans="1:8" ht="102.75" x14ac:dyDescent="0.25">
      <c r="A105" s="65">
        <v>373</v>
      </c>
      <c r="B105" s="66" t="s">
        <v>739</v>
      </c>
      <c r="C105" s="79" t="s">
        <v>516</v>
      </c>
      <c r="D105" s="67" t="s">
        <v>740</v>
      </c>
      <c r="E105" s="65">
        <v>5</v>
      </c>
      <c r="F105" s="72" t="s">
        <v>741</v>
      </c>
      <c r="G105" s="71">
        <v>44759</v>
      </c>
      <c r="H105" s="71">
        <f>G105+((365*10))</f>
        <v>48409</v>
      </c>
    </row>
    <row r="106" spans="1:8" ht="39" x14ac:dyDescent="0.25">
      <c r="A106" s="65">
        <v>374</v>
      </c>
      <c r="B106" s="66" t="s">
        <v>742</v>
      </c>
      <c r="C106" s="66" t="s">
        <v>743</v>
      </c>
      <c r="D106" s="67" t="s">
        <v>744</v>
      </c>
      <c r="E106" s="65">
        <v>1</v>
      </c>
      <c r="F106" s="75" t="s">
        <v>745</v>
      </c>
      <c r="G106" s="71">
        <v>44652</v>
      </c>
      <c r="H106" s="71">
        <f>G106+((365*3))</f>
        <v>45747</v>
      </c>
    </row>
    <row r="107" spans="1:8" ht="51.75" x14ac:dyDescent="0.25">
      <c r="A107" s="65">
        <v>375</v>
      </c>
      <c r="B107" s="66" t="s">
        <v>746</v>
      </c>
      <c r="C107" s="66" t="s">
        <v>79</v>
      </c>
      <c r="D107" s="67" t="s">
        <v>747</v>
      </c>
      <c r="E107" s="65">
        <v>2</v>
      </c>
      <c r="F107" s="72" t="s">
        <v>748</v>
      </c>
      <c r="G107" s="71">
        <v>44771</v>
      </c>
      <c r="H107" s="71">
        <f>G107+((365*5))</f>
        <v>46596</v>
      </c>
    </row>
    <row r="108" spans="1:8" ht="38.25" x14ac:dyDescent="0.25">
      <c r="A108" s="65">
        <v>376</v>
      </c>
      <c r="B108" s="73" t="s">
        <v>749</v>
      </c>
      <c r="C108" s="66" t="s">
        <v>524</v>
      </c>
      <c r="D108" s="77" t="s">
        <v>750</v>
      </c>
      <c r="E108" s="65">
        <v>1</v>
      </c>
      <c r="F108" s="72" t="s">
        <v>751</v>
      </c>
      <c r="G108" s="71">
        <v>44783</v>
      </c>
      <c r="H108" s="71">
        <f>G108+((365*5))</f>
        <v>46608</v>
      </c>
    </row>
    <row r="109" spans="1:8" ht="64.5" x14ac:dyDescent="0.25">
      <c r="A109" s="65">
        <v>377</v>
      </c>
      <c r="B109" s="66" t="s">
        <v>752</v>
      </c>
      <c r="C109" s="66" t="s">
        <v>292</v>
      </c>
      <c r="D109" s="74" t="s">
        <v>753</v>
      </c>
      <c r="E109" s="65">
        <v>2</v>
      </c>
      <c r="F109" s="75" t="s">
        <v>754</v>
      </c>
      <c r="G109" s="71">
        <v>44835</v>
      </c>
      <c r="H109" s="71">
        <f>G109+((365*3))</f>
        <v>45930</v>
      </c>
    </row>
    <row r="110" spans="1:8" ht="26.25" x14ac:dyDescent="0.25">
      <c r="A110" s="65">
        <v>378</v>
      </c>
      <c r="B110" s="66" t="s">
        <v>755</v>
      </c>
      <c r="C110" s="66" t="s">
        <v>516</v>
      </c>
      <c r="D110" s="77" t="s">
        <v>756</v>
      </c>
      <c r="E110" s="65">
        <v>1</v>
      </c>
      <c r="F110" s="75" t="s">
        <v>757</v>
      </c>
      <c r="G110" s="71">
        <v>44820</v>
      </c>
      <c r="H110" s="71">
        <f>G110+((365*2))</f>
        <v>45550</v>
      </c>
    </row>
    <row r="111" spans="1:8" ht="128.25" x14ac:dyDescent="0.25">
      <c r="A111" s="65">
        <v>379</v>
      </c>
      <c r="B111" s="66" t="s">
        <v>758</v>
      </c>
      <c r="C111" s="66" t="s">
        <v>759</v>
      </c>
      <c r="D111" s="67" t="s">
        <v>761</v>
      </c>
      <c r="E111" s="65">
        <v>2</v>
      </c>
      <c r="F111" s="72" t="s">
        <v>760</v>
      </c>
      <c r="G111" s="81">
        <v>44825</v>
      </c>
      <c r="H111" s="71">
        <f>G111+((365*2))</f>
        <v>45555</v>
      </c>
    </row>
    <row r="112" spans="1:8" ht="26.25" x14ac:dyDescent="0.25">
      <c r="A112" s="65">
        <v>380</v>
      </c>
      <c r="B112" s="66" t="s">
        <v>762</v>
      </c>
      <c r="C112" s="66" t="s">
        <v>275</v>
      </c>
      <c r="D112" s="74" t="s">
        <v>763</v>
      </c>
      <c r="E112" s="65">
        <v>5</v>
      </c>
      <c r="F112" s="75" t="s">
        <v>764</v>
      </c>
      <c r="G112" s="71">
        <v>44837</v>
      </c>
      <c r="H112" s="71">
        <f>G112+((365*5))</f>
        <v>46662</v>
      </c>
    </row>
    <row r="113" spans="1:8" ht="51.75" x14ac:dyDescent="0.25">
      <c r="A113" s="65">
        <v>381</v>
      </c>
      <c r="B113" s="66" t="s">
        <v>448</v>
      </c>
      <c r="C113" s="66" t="s">
        <v>449</v>
      </c>
      <c r="D113" s="67" t="s">
        <v>450</v>
      </c>
      <c r="E113" s="65">
        <v>3</v>
      </c>
      <c r="F113" s="72" t="s">
        <v>765</v>
      </c>
      <c r="G113" s="71">
        <v>44835</v>
      </c>
      <c r="H113" s="71">
        <f>G113+((365*3))</f>
        <v>45930</v>
      </c>
    </row>
    <row r="114" spans="1:8" ht="63.75" x14ac:dyDescent="0.25">
      <c r="A114" s="65">
        <v>382</v>
      </c>
      <c r="B114" s="66" t="s">
        <v>766</v>
      </c>
      <c r="C114" s="66" t="s">
        <v>767</v>
      </c>
      <c r="D114" s="74" t="s">
        <v>768</v>
      </c>
      <c r="E114" s="65">
        <v>3</v>
      </c>
      <c r="F114" s="72" t="s">
        <v>769</v>
      </c>
      <c r="G114" s="71">
        <v>44774</v>
      </c>
      <c r="H114" s="71">
        <f>G114+((365*5))</f>
        <v>46599</v>
      </c>
    </row>
    <row r="115" spans="1:8" ht="66" customHeight="1" x14ac:dyDescent="0.25">
      <c r="A115" s="65">
        <v>383</v>
      </c>
      <c r="B115" s="66" t="s">
        <v>200</v>
      </c>
      <c r="C115" s="66" t="s">
        <v>201</v>
      </c>
      <c r="D115" s="90" t="s">
        <v>771</v>
      </c>
      <c r="E115" s="65">
        <v>2</v>
      </c>
      <c r="F115" s="72" t="s">
        <v>772</v>
      </c>
      <c r="G115" s="71">
        <v>44896</v>
      </c>
      <c r="H115" s="71">
        <f>G115+((365*5))</f>
        <v>46721</v>
      </c>
    </row>
    <row r="116" spans="1:8" ht="189" customHeight="1" x14ac:dyDescent="0.25">
      <c r="A116" s="65">
        <v>384</v>
      </c>
      <c r="B116" s="79" t="s">
        <v>770</v>
      </c>
      <c r="C116" s="79" t="s">
        <v>292</v>
      </c>
      <c r="D116" s="90" t="s">
        <v>773</v>
      </c>
      <c r="E116" s="65">
        <v>10</v>
      </c>
      <c r="F116" s="72" t="s">
        <v>774</v>
      </c>
      <c r="G116" s="71">
        <v>44927</v>
      </c>
      <c r="H116" s="71">
        <f>G116+((365*5))</f>
        <v>46752</v>
      </c>
    </row>
    <row r="117" spans="1:8" ht="39" x14ac:dyDescent="0.25">
      <c r="A117" s="65">
        <v>385</v>
      </c>
      <c r="B117" s="66" t="s">
        <v>775</v>
      </c>
      <c r="C117" s="79" t="s">
        <v>278</v>
      </c>
      <c r="D117" s="67" t="s">
        <v>776</v>
      </c>
      <c r="E117" s="65">
        <v>3</v>
      </c>
      <c r="F117" s="72" t="s">
        <v>777</v>
      </c>
      <c r="G117" s="71">
        <v>44882</v>
      </c>
      <c r="H117" s="71">
        <f>G117+((365*3))</f>
        <v>45977</v>
      </c>
    </row>
    <row r="118" spans="1:8" ht="80.25" customHeight="1" x14ac:dyDescent="0.25">
      <c r="A118" s="65">
        <v>386</v>
      </c>
      <c r="B118" s="66" t="s">
        <v>778</v>
      </c>
      <c r="C118" s="79" t="s">
        <v>779</v>
      </c>
      <c r="D118" s="67" t="s">
        <v>780</v>
      </c>
      <c r="E118" s="65">
        <v>2</v>
      </c>
      <c r="F118" s="72" t="s">
        <v>781</v>
      </c>
      <c r="G118" s="71">
        <v>44896</v>
      </c>
      <c r="H118" s="71">
        <f>G118+((365*5))</f>
        <v>46721</v>
      </c>
    </row>
    <row r="119" spans="1:8" ht="49.5" customHeight="1" x14ac:dyDescent="0.25">
      <c r="A119" s="65">
        <v>387</v>
      </c>
      <c r="B119" s="66" t="s">
        <v>474</v>
      </c>
      <c r="C119" s="66" t="s">
        <v>475</v>
      </c>
      <c r="D119" s="74" t="s">
        <v>783</v>
      </c>
      <c r="E119" s="65">
        <v>1</v>
      </c>
      <c r="F119" s="72" t="s">
        <v>782</v>
      </c>
      <c r="G119" s="71">
        <v>44890</v>
      </c>
      <c r="H119" s="71">
        <f>G119+((365*5))</f>
        <v>46715</v>
      </c>
    </row>
    <row r="120" spans="1:8" ht="38.25" x14ac:dyDescent="0.25">
      <c r="A120" s="65">
        <v>388</v>
      </c>
      <c r="B120" s="66" t="s">
        <v>784</v>
      </c>
      <c r="C120" s="66" t="s">
        <v>785</v>
      </c>
      <c r="D120" s="74" t="s">
        <v>783</v>
      </c>
      <c r="E120" s="65">
        <v>1</v>
      </c>
      <c r="F120" s="72" t="s">
        <v>782</v>
      </c>
      <c r="G120" s="71">
        <v>44902</v>
      </c>
      <c r="H120" s="71">
        <f>G120+((365*10))</f>
        <v>48552</v>
      </c>
    </row>
    <row r="121" spans="1:8" ht="51" x14ac:dyDescent="0.25">
      <c r="A121" s="65">
        <v>389</v>
      </c>
      <c r="B121" s="73" t="s">
        <v>786</v>
      </c>
      <c r="C121" s="66" t="s">
        <v>787</v>
      </c>
      <c r="D121" s="74" t="s">
        <v>788</v>
      </c>
      <c r="E121" s="65">
        <v>1</v>
      </c>
      <c r="F121" s="72" t="s">
        <v>789</v>
      </c>
      <c r="G121" s="71">
        <v>44927</v>
      </c>
      <c r="H121" s="71">
        <f>G121+((365*2))</f>
        <v>45657</v>
      </c>
    </row>
    <row r="122" spans="1:8" ht="51" x14ac:dyDescent="0.25">
      <c r="A122" s="65">
        <v>390</v>
      </c>
      <c r="B122" s="66" t="s">
        <v>791</v>
      </c>
      <c r="C122" s="66" t="s">
        <v>25</v>
      </c>
      <c r="D122" s="74" t="s">
        <v>792</v>
      </c>
      <c r="E122" s="65">
        <v>3</v>
      </c>
      <c r="F122" s="72" t="s">
        <v>793</v>
      </c>
      <c r="G122" s="71">
        <v>44927</v>
      </c>
      <c r="H122" s="71">
        <f>G122+((365*2))</f>
        <v>45657</v>
      </c>
    </row>
    <row r="123" spans="1:8" ht="39" x14ac:dyDescent="0.25">
      <c r="A123" s="65">
        <v>391</v>
      </c>
      <c r="B123" s="66" t="s">
        <v>794</v>
      </c>
      <c r="C123" s="66" t="s">
        <v>87</v>
      </c>
      <c r="D123" s="74" t="s">
        <v>795</v>
      </c>
      <c r="E123" s="65">
        <v>1</v>
      </c>
      <c r="F123" s="75" t="s">
        <v>796</v>
      </c>
      <c r="G123" s="71">
        <v>44937</v>
      </c>
      <c r="H123" s="71">
        <f>G123+((365*3))</f>
        <v>46032</v>
      </c>
    </row>
    <row r="124" spans="1:8" ht="74.25" customHeight="1" x14ac:dyDescent="0.25">
      <c r="A124" s="65">
        <v>392</v>
      </c>
      <c r="B124" s="79" t="s">
        <v>797</v>
      </c>
      <c r="C124" s="66" t="s">
        <v>798</v>
      </c>
      <c r="D124" s="74" t="s">
        <v>799</v>
      </c>
      <c r="E124" s="65">
        <v>2</v>
      </c>
      <c r="F124" s="90" t="s">
        <v>800</v>
      </c>
      <c r="G124" s="71">
        <v>44951</v>
      </c>
      <c r="H124" s="71">
        <f>G124+((365*3))</f>
        <v>46046</v>
      </c>
    </row>
    <row r="125" spans="1:8" ht="31.5" x14ac:dyDescent="0.25">
      <c r="A125" s="65">
        <v>393</v>
      </c>
      <c r="B125" s="80" t="s">
        <v>801</v>
      </c>
      <c r="C125" s="66" t="s">
        <v>561</v>
      </c>
      <c r="D125" s="74" t="s">
        <v>802</v>
      </c>
      <c r="E125" s="65">
        <v>1</v>
      </c>
      <c r="F125" s="87" t="s">
        <v>803</v>
      </c>
      <c r="G125" s="71">
        <v>44971</v>
      </c>
      <c r="H125" s="71">
        <f>G125+((365*1))</f>
        <v>45336</v>
      </c>
    </row>
    <row r="126" spans="1:8" ht="51.75" x14ac:dyDescent="0.25">
      <c r="A126" s="65">
        <v>394</v>
      </c>
      <c r="B126" s="73" t="s">
        <v>804</v>
      </c>
      <c r="C126" s="66" t="s">
        <v>13</v>
      </c>
      <c r="D126" s="74" t="s">
        <v>805</v>
      </c>
      <c r="E126" s="65">
        <v>2</v>
      </c>
      <c r="F126" s="87" t="s">
        <v>806</v>
      </c>
      <c r="G126" s="71">
        <v>44927</v>
      </c>
      <c r="H126" s="71">
        <f>G126+((365*3))</f>
        <v>46022</v>
      </c>
    </row>
    <row r="127" spans="1:8" ht="91.5" customHeight="1" x14ac:dyDescent="0.25">
      <c r="A127" s="65">
        <v>395</v>
      </c>
      <c r="B127" s="73" t="s">
        <v>697</v>
      </c>
      <c r="C127" s="66" t="s">
        <v>426</v>
      </c>
      <c r="D127" s="74" t="s">
        <v>698</v>
      </c>
      <c r="E127" s="65">
        <v>4</v>
      </c>
      <c r="F127" s="87" t="s">
        <v>807</v>
      </c>
      <c r="G127" s="71">
        <v>44982</v>
      </c>
      <c r="H127" s="71">
        <f>G127+((365*5))</f>
        <v>46807</v>
      </c>
    </row>
    <row r="128" spans="1:8" ht="41.25" customHeight="1" x14ac:dyDescent="0.25">
      <c r="A128" s="65">
        <v>396</v>
      </c>
      <c r="B128" s="66" t="s">
        <v>809</v>
      </c>
      <c r="C128" s="66" t="s">
        <v>787</v>
      </c>
      <c r="D128" s="87" t="s">
        <v>810</v>
      </c>
      <c r="E128" s="65">
        <v>6</v>
      </c>
      <c r="F128" s="90" t="s">
        <v>811</v>
      </c>
      <c r="G128" s="71">
        <v>44951</v>
      </c>
      <c r="H128" s="71">
        <f>G128+((365*3))</f>
        <v>46046</v>
      </c>
    </row>
    <row r="129" spans="1:8" ht="35.25" customHeight="1" x14ac:dyDescent="0.25">
      <c r="A129" s="65">
        <v>397</v>
      </c>
      <c r="B129" s="66" t="s">
        <v>812</v>
      </c>
      <c r="C129" s="79" t="s">
        <v>813</v>
      </c>
      <c r="D129" s="74" t="s">
        <v>814</v>
      </c>
      <c r="E129" s="65">
        <v>1</v>
      </c>
      <c r="F129" s="90" t="s">
        <v>815</v>
      </c>
      <c r="G129" s="71">
        <v>44964</v>
      </c>
      <c r="H129" s="71">
        <f>G129+((365*3))</f>
        <v>46059</v>
      </c>
    </row>
    <row r="130" spans="1:8" ht="85.5" customHeight="1" x14ac:dyDescent="0.25">
      <c r="A130" s="65">
        <v>398</v>
      </c>
      <c r="B130" s="73" t="s">
        <v>816</v>
      </c>
      <c r="C130" s="94" t="s">
        <v>7</v>
      </c>
      <c r="D130" s="90" t="s">
        <v>817</v>
      </c>
      <c r="E130" s="65">
        <v>24</v>
      </c>
      <c r="F130" s="90" t="s">
        <v>819</v>
      </c>
      <c r="G130" s="71">
        <v>44970</v>
      </c>
      <c r="H130" s="71">
        <f>G130+((365*5))</f>
        <v>46795</v>
      </c>
    </row>
    <row r="131" spans="1:8" ht="21" customHeight="1" x14ac:dyDescent="0.25">
      <c r="A131" s="65">
        <v>399</v>
      </c>
      <c r="B131" s="66" t="s">
        <v>823</v>
      </c>
      <c r="C131" s="66" t="s">
        <v>820</v>
      </c>
      <c r="D131" s="77" t="s">
        <v>821</v>
      </c>
      <c r="E131" s="65">
        <v>2</v>
      </c>
      <c r="F131" s="82" t="s">
        <v>822</v>
      </c>
      <c r="G131" s="71">
        <v>44988</v>
      </c>
      <c r="H131" s="71">
        <f>G131+((365*2))</f>
        <v>45718</v>
      </c>
    </row>
    <row r="132" spans="1:8" ht="47.25" customHeight="1" x14ac:dyDescent="0.25">
      <c r="A132" s="65">
        <v>400</v>
      </c>
      <c r="B132" s="79" t="s">
        <v>575</v>
      </c>
      <c r="C132" s="66" t="s">
        <v>577</v>
      </c>
      <c r="D132" s="74" t="s">
        <v>580</v>
      </c>
      <c r="E132" s="65">
        <v>2</v>
      </c>
      <c r="F132" s="90" t="s">
        <v>825</v>
      </c>
      <c r="G132" s="71">
        <v>45017</v>
      </c>
      <c r="H132" s="71">
        <f>G132+((365*2))</f>
        <v>45747</v>
      </c>
    </row>
    <row r="133" spans="1:8" ht="39" x14ac:dyDescent="0.25">
      <c r="A133" s="65">
        <v>401</v>
      </c>
      <c r="B133" s="73" t="s">
        <v>827</v>
      </c>
      <c r="C133" s="79" t="s">
        <v>828</v>
      </c>
      <c r="D133" s="67" t="s">
        <v>829</v>
      </c>
      <c r="E133" s="65">
        <v>5</v>
      </c>
      <c r="F133" s="90" t="s">
        <v>830</v>
      </c>
      <c r="G133" s="71">
        <v>45036</v>
      </c>
      <c r="H133" s="71">
        <f>G133+((365*4))</f>
        <v>46496</v>
      </c>
    </row>
    <row r="134" spans="1:8" ht="39" x14ac:dyDescent="0.25">
      <c r="A134" s="65">
        <v>402</v>
      </c>
      <c r="B134" s="66" t="s">
        <v>831</v>
      </c>
      <c r="C134" s="66" t="s">
        <v>832</v>
      </c>
      <c r="D134" s="74" t="s">
        <v>40</v>
      </c>
      <c r="E134" s="65">
        <v>2</v>
      </c>
      <c r="F134" s="123" t="s">
        <v>833</v>
      </c>
      <c r="G134" s="71">
        <v>45049</v>
      </c>
      <c r="H134" s="71">
        <f>G134+((365*5))</f>
        <v>46874</v>
      </c>
    </row>
    <row r="135" spans="1:8" ht="33" x14ac:dyDescent="0.3">
      <c r="A135" s="65">
        <v>403</v>
      </c>
      <c r="B135" s="66" t="s">
        <v>835</v>
      </c>
      <c r="C135" s="66" t="s">
        <v>417</v>
      </c>
      <c r="D135" s="125" t="s">
        <v>836</v>
      </c>
      <c r="E135" s="65">
        <v>1</v>
      </c>
      <c r="F135" s="87" t="s">
        <v>837</v>
      </c>
      <c r="G135" s="71">
        <v>45063</v>
      </c>
      <c r="H135" s="71">
        <f>G135+((365*2))</f>
        <v>45793</v>
      </c>
    </row>
    <row r="136" spans="1:8" ht="49.5" x14ac:dyDescent="0.25">
      <c r="A136" s="65">
        <v>404</v>
      </c>
      <c r="B136" s="66" t="s">
        <v>412</v>
      </c>
      <c r="C136" s="66" t="s">
        <v>10</v>
      </c>
      <c r="D136" s="130" t="s">
        <v>838</v>
      </c>
      <c r="E136" s="65">
        <v>3</v>
      </c>
      <c r="F136" s="131" t="s">
        <v>839</v>
      </c>
      <c r="G136" s="71">
        <v>45070</v>
      </c>
      <c r="H136" s="71">
        <f>G136+((365*5))</f>
        <v>46895</v>
      </c>
    </row>
  </sheetData>
  <sortState xmlns:xlrd2="http://schemas.microsoft.com/office/spreadsheetml/2017/richdata2" ref="A2:H115">
    <sortCondition ref="A2:A115"/>
  </sortState>
  <printOptions horizontalCentered="1"/>
  <pageMargins left="0.78740157480314965" right="0.55118110236220474" top="0.98425196850393704" bottom="0.62992125984251968" header="0.47244094488188981" footer="0.39370078740157483"/>
  <pageSetup paperSize="9" scale="87" fitToHeight="0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134"/>
  <sheetViews>
    <sheetView showGridLines="0" zoomScale="120" zoomScaleNormal="120" workbookViewId="0">
      <pane ySplit="1" topLeftCell="A40" activePane="bottomLeft" state="frozen"/>
      <selection pane="bottomLeft" activeCell="H42" sqref="H42"/>
    </sheetView>
  </sheetViews>
  <sheetFormatPr defaultColWidth="9" defaultRowHeight="15.75" x14ac:dyDescent="0.25"/>
  <cols>
    <col min="1" max="1" width="6.625" style="2" customWidth="1"/>
    <col min="2" max="2" width="25.625" style="2" customWidth="1"/>
    <col min="3" max="3" width="17" style="2" customWidth="1"/>
    <col min="4" max="4" width="32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8" s="1" customFormat="1" ht="33" x14ac:dyDescent="0.2">
      <c r="A1" s="51" t="s">
        <v>380</v>
      </c>
      <c r="B1" s="51" t="s">
        <v>1</v>
      </c>
      <c r="C1" s="51" t="s">
        <v>2</v>
      </c>
      <c r="D1" s="51" t="s">
        <v>3</v>
      </c>
      <c r="E1" s="52" t="s">
        <v>4</v>
      </c>
      <c r="F1" s="51" t="s">
        <v>67</v>
      </c>
      <c r="G1" s="51" t="s">
        <v>5</v>
      </c>
      <c r="H1" s="51" t="s">
        <v>6</v>
      </c>
    </row>
    <row r="2" spans="1:8" s="1" customFormat="1" ht="49.5" x14ac:dyDescent="0.2">
      <c r="A2" s="126">
        <v>403</v>
      </c>
      <c r="B2" s="127" t="s">
        <v>835</v>
      </c>
      <c r="C2" s="127" t="s">
        <v>417</v>
      </c>
      <c r="D2" s="127" t="s">
        <v>836</v>
      </c>
      <c r="E2" s="128">
        <v>1</v>
      </c>
      <c r="F2" s="127" t="s">
        <v>837</v>
      </c>
      <c r="G2" s="129">
        <v>45063</v>
      </c>
      <c r="H2" s="129">
        <f>G2+((365*2))</f>
        <v>45793</v>
      </c>
    </row>
    <row r="3" spans="1:8" s="1" customFormat="1" ht="33" x14ac:dyDescent="0.2">
      <c r="A3" s="117">
        <v>399</v>
      </c>
      <c r="B3" s="120" t="s">
        <v>823</v>
      </c>
      <c r="C3" s="120" t="s">
        <v>820</v>
      </c>
      <c r="D3" s="120" t="s">
        <v>824</v>
      </c>
      <c r="E3" s="118">
        <v>2</v>
      </c>
      <c r="F3" s="120" t="s">
        <v>822</v>
      </c>
      <c r="G3" s="119">
        <v>44988</v>
      </c>
      <c r="H3" s="115">
        <f>G3+((365*2))</f>
        <v>45718</v>
      </c>
    </row>
    <row r="4" spans="1:8" s="1" customFormat="1" ht="63.75" x14ac:dyDescent="0.2">
      <c r="A4" s="111">
        <v>382</v>
      </c>
      <c r="B4" s="112" t="s">
        <v>766</v>
      </c>
      <c r="C4" s="112" t="s">
        <v>767</v>
      </c>
      <c r="D4" s="113" t="s">
        <v>768</v>
      </c>
      <c r="E4" s="111">
        <v>3</v>
      </c>
      <c r="F4" s="116" t="s">
        <v>769</v>
      </c>
      <c r="G4" s="115">
        <v>44774</v>
      </c>
      <c r="H4" s="115">
        <f>G4+((365*5))</f>
        <v>46599</v>
      </c>
    </row>
    <row r="5" spans="1:8" ht="58.5" customHeight="1" x14ac:dyDescent="0.25">
      <c r="A5" s="65">
        <v>229</v>
      </c>
      <c r="B5" s="66" t="s">
        <v>437</v>
      </c>
      <c r="C5" s="79" t="s">
        <v>436</v>
      </c>
      <c r="D5" s="90" t="s">
        <v>440</v>
      </c>
      <c r="E5" s="99">
        <v>2</v>
      </c>
      <c r="F5" s="72" t="s">
        <v>438</v>
      </c>
      <c r="G5" s="71">
        <v>43507</v>
      </c>
      <c r="H5" s="71">
        <f>G5+((365*6))</f>
        <v>45697</v>
      </c>
    </row>
    <row r="6" spans="1:8" ht="42.75" customHeight="1" x14ac:dyDescent="0.25">
      <c r="A6" s="65">
        <v>380</v>
      </c>
      <c r="B6" s="66" t="s">
        <v>762</v>
      </c>
      <c r="C6" s="66" t="s">
        <v>275</v>
      </c>
      <c r="D6" s="74" t="s">
        <v>763</v>
      </c>
      <c r="E6" s="65">
        <v>5</v>
      </c>
      <c r="F6" s="72" t="s">
        <v>764</v>
      </c>
      <c r="G6" s="71">
        <v>44837</v>
      </c>
      <c r="H6" s="71">
        <f>G6+((365*5))</f>
        <v>46662</v>
      </c>
    </row>
    <row r="7" spans="1:8" ht="51.75" x14ac:dyDescent="0.25">
      <c r="A7" s="44">
        <v>306</v>
      </c>
      <c r="B7" s="43" t="s">
        <v>546</v>
      </c>
      <c r="C7" s="43" t="s">
        <v>270</v>
      </c>
      <c r="D7" s="42" t="s">
        <v>547</v>
      </c>
      <c r="E7" s="44">
        <v>4</v>
      </c>
      <c r="F7" s="55" t="s">
        <v>548</v>
      </c>
      <c r="G7" s="45">
        <v>44244</v>
      </c>
      <c r="H7" s="45">
        <f>G7+((365*3))</f>
        <v>45339</v>
      </c>
    </row>
    <row r="8" spans="1:8" ht="51.75" x14ac:dyDescent="0.25">
      <c r="A8" s="44">
        <v>282</v>
      </c>
      <c r="B8" s="46" t="s">
        <v>492</v>
      </c>
      <c r="C8" s="46" t="s">
        <v>30</v>
      </c>
      <c r="D8" s="56" t="s">
        <v>495</v>
      </c>
      <c r="E8" s="44">
        <v>5</v>
      </c>
      <c r="F8" s="55" t="s">
        <v>496</v>
      </c>
      <c r="G8" s="45">
        <v>44013</v>
      </c>
      <c r="H8" s="45">
        <f>G8+((365*3))</f>
        <v>45108</v>
      </c>
    </row>
    <row r="9" spans="1:8" ht="65.25" customHeight="1" x14ac:dyDescent="0.25">
      <c r="A9" s="44">
        <v>301</v>
      </c>
      <c r="B9" s="43" t="s">
        <v>202</v>
      </c>
      <c r="C9" s="43" t="s">
        <v>203</v>
      </c>
      <c r="D9" s="56" t="s">
        <v>536</v>
      </c>
      <c r="E9" s="44">
        <v>1</v>
      </c>
      <c r="F9" s="41" t="s">
        <v>537</v>
      </c>
      <c r="G9" s="45">
        <v>44229</v>
      </c>
      <c r="H9" s="45">
        <f>G9+((365*3))</f>
        <v>45324</v>
      </c>
    </row>
    <row r="10" spans="1:8" ht="39" x14ac:dyDescent="0.25">
      <c r="A10" s="44">
        <v>328</v>
      </c>
      <c r="B10" s="48" t="s">
        <v>106</v>
      </c>
      <c r="C10" s="43" t="s">
        <v>20</v>
      </c>
      <c r="D10" s="56" t="s">
        <v>607</v>
      </c>
      <c r="E10" s="44">
        <v>8</v>
      </c>
      <c r="F10" s="41" t="s">
        <v>608</v>
      </c>
      <c r="G10" s="45">
        <v>44348</v>
      </c>
      <c r="H10" s="45">
        <f>G10+((365*4))</f>
        <v>45808</v>
      </c>
    </row>
    <row r="11" spans="1:8" ht="52.5" customHeight="1" x14ac:dyDescent="0.25">
      <c r="A11" s="65">
        <v>370</v>
      </c>
      <c r="B11" s="73" t="s">
        <v>731</v>
      </c>
      <c r="C11" s="66" t="s">
        <v>20</v>
      </c>
      <c r="D11" s="67" t="s">
        <v>730</v>
      </c>
      <c r="E11" s="65">
        <v>10</v>
      </c>
      <c r="F11" s="75" t="s">
        <v>732</v>
      </c>
      <c r="G11" s="71">
        <v>44677</v>
      </c>
      <c r="H11" s="71">
        <f>G11+((365*3))</f>
        <v>45772</v>
      </c>
    </row>
    <row r="12" spans="1:8" ht="67.5" customHeight="1" x14ac:dyDescent="0.25">
      <c r="A12" s="65">
        <v>395</v>
      </c>
      <c r="B12" s="73" t="e">
        <f>#REF!</f>
        <v>#REF!</v>
      </c>
      <c r="C12" s="73" t="e">
        <f>#REF!</f>
        <v>#REF!</v>
      </c>
      <c r="D12" s="74" t="e">
        <f>#REF!</f>
        <v>#REF!</v>
      </c>
      <c r="E12" s="65" t="e">
        <f>#REF!</f>
        <v>#REF!</v>
      </c>
      <c r="F12" s="75" t="s">
        <v>808</v>
      </c>
      <c r="G12" s="71">
        <v>44982</v>
      </c>
      <c r="H12" s="71">
        <f>G12+((365*5))</f>
        <v>46807</v>
      </c>
    </row>
    <row r="13" spans="1:8" ht="76.5" x14ac:dyDescent="0.25">
      <c r="A13" s="65">
        <v>342</v>
      </c>
      <c r="B13" s="94" t="s">
        <v>652</v>
      </c>
      <c r="C13" s="94" t="s">
        <v>42</v>
      </c>
      <c r="D13" s="74" t="s">
        <v>650</v>
      </c>
      <c r="E13" s="65">
        <v>1</v>
      </c>
      <c r="F13" s="78" t="s">
        <v>651</v>
      </c>
      <c r="G13" s="71">
        <v>44480</v>
      </c>
      <c r="H13" s="71">
        <f>G13+((365*3))</f>
        <v>45575</v>
      </c>
    </row>
    <row r="14" spans="1:8" ht="90" x14ac:dyDescent="0.25">
      <c r="A14" s="44">
        <v>257</v>
      </c>
      <c r="B14" s="48" t="s">
        <v>458</v>
      </c>
      <c r="C14" s="48" t="s">
        <v>668</v>
      </c>
      <c r="D14" s="49" t="s">
        <v>459</v>
      </c>
      <c r="E14" s="44">
        <v>15</v>
      </c>
      <c r="F14" s="55" t="s">
        <v>460</v>
      </c>
      <c r="G14" s="45">
        <v>43754</v>
      </c>
      <c r="H14" s="45">
        <f>G14+((365*5))</f>
        <v>45579</v>
      </c>
    </row>
    <row r="15" spans="1:8" ht="25.5" x14ac:dyDescent="0.25">
      <c r="A15" s="65">
        <v>333</v>
      </c>
      <c r="B15" s="73" t="s">
        <v>622</v>
      </c>
      <c r="C15" s="66" t="s">
        <v>110</v>
      </c>
      <c r="D15" s="90" t="s">
        <v>623</v>
      </c>
      <c r="E15" s="65">
        <v>6</v>
      </c>
      <c r="F15" s="92" t="s">
        <v>624</v>
      </c>
      <c r="G15" s="71">
        <v>44376</v>
      </c>
      <c r="H15" s="71">
        <f>G15+((365*2))</f>
        <v>45106</v>
      </c>
    </row>
    <row r="16" spans="1:8" ht="33.75" customHeight="1" x14ac:dyDescent="0.25">
      <c r="A16" s="65">
        <v>339</v>
      </c>
      <c r="B16" s="80" t="s">
        <v>642</v>
      </c>
      <c r="C16" s="66" t="s">
        <v>110</v>
      </c>
      <c r="D16" s="74" t="s">
        <v>643</v>
      </c>
      <c r="E16" s="65">
        <v>1</v>
      </c>
      <c r="F16" s="72" t="s">
        <v>644</v>
      </c>
      <c r="G16" s="71">
        <v>44409</v>
      </c>
      <c r="H16" s="71">
        <f>G16+((365*5))</f>
        <v>46234</v>
      </c>
    </row>
    <row r="17" spans="1:8" ht="51" x14ac:dyDescent="0.25">
      <c r="A17" s="44">
        <v>222</v>
      </c>
      <c r="B17" s="47" t="s">
        <v>429</v>
      </c>
      <c r="C17" s="47" t="s">
        <v>430</v>
      </c>
      <c r="D17" s="49" t="s">
        <v>431</v>
      </c>
      <c r="E17" s="44">
        <v>3</v>
      </c>
      <c r="F17" s="41" t="s">
        <v>432</v>
      </c>
      <c r="G17" s="45">
        <v>43435</v>
      </c>
      <c r="H17" s="45">
        <f>G17+((365*5))</f>
        <v>45260</v>
      </c>
    </row>
    <row r="18" spans="1:8" ht="115.5" x14ac:dyDescent="0.25">
      <c r="A18" s="44">
        <v>289</v>
      </c>
      <c r="B18" s="43" t="s">
        <v>505</v>
      </c>
      <c r="C18" s="43" t="s">
        <v>74</v>
      </c>
      <c r="D18" s="50" t="s">
        <v>506</v>
      </c>
      <c r="E18" s="44">
        <v>4</v>
      </c>
      <c r="F18" s="55" t="s">
        <v>507</v>
      </c>
      <c r="G18" s="45">
        <v>44105</v>
      </c>
      <c r="H18" s="45">
        <f>G18+((365*3))</f>
        <v>45200</v>
      </c>
    </row>
    <row r="19" spans="1:8" ht="53.25" customHeight="1" x14ac:dyDescent="0.25">
      <c r="A19" s="44">
        <v>312</v>
      </c>
      <c r="B19" s="43" t="s">
        <v>560</v>
      </c>
      <c r="C19" s="43" t="s">
        <v>561</v>
      </c>
      <c r="D19" s="56" t="s">
        <v>562</v>
      </c>
      <c r="E19" s="44">
        <v>2</v>
      </c>
      <c r="F19" s="41" t="s">
        <v>563</v>
      </c>
      <c r="G19" s="57">
        <v>44284</v>
      </c>
      <c r="H19" s="45">
        <f>G19+((365*3))</f>
        <v>45379</v>
      </c>
    </row>
    <row r="20" spans="1:8" ht="42" customHeight="1" x14ac:dyDescent="0.25">
      <c r="A20" s="65">
        <v>393</v>
      </c>
      <c r="B20" s="73" t="s">
        <v>801</v>
      </c>
      <c r="C20" s="66" t="s">
        <v>561</v>
      </c>
      <c r="D20" s="74" t="s">
        <v>802</v>
      </c>
      <c r="E20" s="65">
        <v>1</v>
      </c>
      <c r="F20" s="90" t="s">
        <v>803</v>
      </c>
      <c r="G20" s="71">
        <v>44971</v>
      </c>
      <c r="H20" s="71">
        <f>G20+((365*1))</f>
        <v>45336</v>
      </c>
    </row>
    <row r="21" spans="1:8" ht="90" x14ac:dyDescent="0.25">
      <c r="A21" s="65">
        <v>258</v>
      </c>
      <c r="B21" s="73" t="s">
        <v>461</v>
      </c>
      <c r="C21" s="94" t="s">
        <v>462</v>
      </c>
      <c r="D21" s="67" t="s">
        <v>463</v>
      </c>
      <c r="E21" s="65">
        <v>4</v>
      </c>
      <c r="F21" s="72" t="s">
        <v>464</v>
      </c>
      <c r="G21" s="71">
        <v>43739</v>
      </c>
      <c r="H21" s="71">
        <f>G21+((365*4))</f>
        <v>45199</v>
      </c>
    </row>
    <row r="22" spans="1:8" ht="51.75" x14ac:dyDescent="0.25">
      <c r="A22" s="44">
        <v>357</v>
      </c>
      <c r="B22" s="43" t="s">
        <v>439</v>
      </c>
      <c r="C22" s="43" t="s">
        <v>402</v>
      </c>
      <c r="D22" s="50" t="s">
        <v>691</v>
      </c>
      <c r="E22" s="44">
        <v>2</v>
      </c>
      <c r="F22" s="55" t="s">
        <v>692</v>
      </c>
      <c r="G22" s="45">
        <v>44601</v>
      </c>
      <c r="H22" s="45">
        <f>G22+((365*3))</f>
        <v>45696</v>
      </c>
    </row>
    <row r="23" spans="1:8" ht="26.25" x14ac:dyDescent="0.25">
      <c r="A23" s="44">
        <v>296</v>
      </c>
      <c r="B23" s="43" t="s">
        <v>523</v>
      </c>
      <c r="C23" s="43" t="s">
        <v>36</v>
      </c>
      <c r="D23" s="56" t="s">
        <v>526</v>
      </c>
      <c r="E23" s="44">
        <v>1</v>
      </c>
      <c r="F23" s="41" t="s">
        <v>527</v>
      </c>
      <c r="G23" s="45">
        <v>44197</v>
      </c>
      <c r="H23" s="45">
        <f>G23+((365*5))</f>
        <v>46022</v>
      </c>
    </row>
    <row r="24" spans="1:8" ht="49.5" customHeight="1" x14ac:dyDescent="0.25">
      <c r="A24" s="44">
        <v>388</v>
      </c>
      <c r="B24" s="43" t="s">
        <v>784</v>
      </c>
      <c r="C24" s="43" t="s">
        <v>785</v>
      </c>
      <c r="D24" s="50" t="s">
        <v>783</v>
      </c>
      <c r="E24" s="44">
        <v>1</v>
      </c>
      <c r="F24" s="41" t="s">
        <v>782</v>
      </c>
      <c r="G24" s="45">
        <v>44902</v>
      </c>
      <c r="H24" s="45">
        <f>G24+((365*10))</f>
        <v>48552</v>
      </c>
    </row>
    <row r="25" spans="1:8" ht="64.5" x14ac:dyDescent="0.25">
      <c r="A25" s="65">
        <v>377</v>
      </c>
      <c r="B25" s="73" t="s">
        <v>752</v>
      </c>
      <c r="C25" s="73" t="s">
        <v>292</v>
      </c>
      <c r="D25" s="74" t="s">
        <v>753</v>
      </c>
      <c r="E25" s="65">
        <v>2</v>
      </c>
      <c r="F25" s="75" t="s">
        <v>754</v>
      </c>
      <c r="G25" s="71">
        <v>44835</v>
      </c>
      <c r="H25" s="71">
        <f>G25+((365*3))</f>
        <v>45930</v>
      </c>
    </row>
    <row r="26" spans="1:8" ht="191.25" x14ac:dyDescent="0.25">
      <c r="A26" s="65">
        <v>384</v>
      </c>
      <c r="B26" s="94" t="s">
        <v>770</v>
      </c>
      <c r="C26" s="94" t="s">
        <v>292</v>
      </c>
      <c r="D26" s="90" t="s">
        <v>773</v>
      </c>
      <c r="E26" s="65">
        <v>10</v>
      </c>
      <c r="F26" s="72" t="s">
        <v>774</v>
      </c>
      <c r="G26" s="71">
        <v>44927</v>
      </c>
      <c r="H26" s="71">
        <f>G26+((365*5))</f>
        <v>46752</v>
      </c>
    </row>
    <row r="27" spans="1:8" ht="76.5" x14ac:dyDescent="0.25">
      <c r="A27" s="65">
        <v>281</v>
      </c>
      <c r="B27" s="79" t="s">
        <v>491</v>
      </c>
      <c r="C27" s="79" t="s">
        <v>417</v>
      </c>
      <c r="D27" s="74" t="s">
        <v>494</v>
      </c>
      <c r="E27" s="65">
        <v>2</v>
      </c>
      <c r="F27" s="90" t="s">
        <v>493</v>
      </c>
      <c r="G27" s="71">
        <v>44004</v>
      </c>
      <c r="H27" s="71">
        <f>G27+((365*5))</f>
        <v>45829</v>
      </c>
    </row>
    <row r="28" spans="1:8" ht="64.5" customHeight="1" x14ac:dyDescent="0.25">
      <c r="A28" s="44">
        <v>346</v>
      </c>
      <c r="B28" s="53" t="s">
        <v>664</v>
      </c>
      <c r="C28" s="46" t="s">
        <v>417</v>
      </c>
      <c r="D28" s="50" t="s">
        <v>665</v>
      </c>
      <c r="E28" s="44">
        <v>1</v>
      </c>
      <c r="F28" s="41" t="s">
        <v>666</v>
      </c>
      <c r="G28" s="45">
        <v>44470</v>
      </c>
      <c r="H28" s="45">
        <f>G28+((365*2))</f>
        <v>45200</v>
      </c>
    </row>
    <row r="29" spans="1:8" ht="56.25" customHeight="1" x14ac:dyDescent="0.25">
      <c r="A29" s="44">
        <v>390</v>
      </c>
      <c r="B29" s="48" t="s">
        <v>791</v>
      </c>
      <c r="C29" s="46" t="s">
        <v>25</v>
      </c>
      <c r="D29" s="50" t="s">
        <v>792</v>
      </c>
      <c r="E29" s="44">
        <v>3</v>
      </c>
      <c r="F29" s="41" t="s">
        <v>793</v>
      </c>
      <c r="G29" s="45">
        <v>44927</v>
      </c>
      <c r="H29" s="45">
        <f>G29+((365*2))</f>
        <v>45657</v>
      </c>
    </row>
    <row r="30" spans="1:8" ht="39.75" customHeight="1" x14ac:dyDescent="0.25">
      <c r="A30" s="44">
        <v>326</v>
      </c>
      <c r="B30" s="43" t="s">
        <v>602</v>
      </c>
      <c r="C30" s="43" t="s">
        <v>25</v>
      </c>
      <c r="D30" s="50" t="s">
        <v>603</v>
      </c>
      <c r="E30" s="44">
        <v>5</v>
      </c>
      <c r="F30" s="55" t="s">
        <v>604</v>
      </c>
      <c r="G30" s="45">
        <v>44350</v>
      </c>
      <c r="H30" s="45">
        <f>G30+((365*5))</f>
        <v>46175</v>
      </c>
    </row>
    <row r="31" spans="1:8" ht="68.25" customHeight="1" x14ac:dyDescent="0.25">
      <c r="A31" s="65">
        <v>367</v>
      </c>
      <c r="B31" s="73" t="s">
        <v>719</v>
      </c>
      <c r="C31" s="48" t="s">
        <v>201</v>
      </c>
      <c r="D31" s="90" t="s">
        <v>722</v>
      </c>
      <c r="E31" s="65">
        <v>2</v>
      </c>
      <c r="F31" s="72" t="s">
        <v>723</v>
      </c>
      <c r="G31" s="71">
        <v>44652</v>
      </c>
      <c r="H31" s="71">
        <f>G31+((365*2))</f>
        <v>45382</v>
      </c>
    </row>
    <row r="32" spans="1:8" ht="68.25" customHeight="1" x14ac:dyDescent="0.25">
      <c r="A32" s="65">
        <v>383</v>
      </c>
      <c r="B32" s="66" t="s">
        <v>200</v>
      </c>
      <c r="C32" s="66" t="s">
        <v>201</v>
      </c>
      <c r="D32" s="90" t="s">
        <v>771</v>
      </c>
      <c r="E32" s="65">
        <v>2</v>
      </c>
      <c r="F32" s="72" t="s">
        <v>772</v>
      </c>
      <c r="G32" s="71">
        <v>44896</v>
      </c>
      <c r="H32" s="71">
        <f>G32+((365*5))</f>
        <v>46721</v>
      </c>
    </row>
    <row r="33" spans="1:8" ht="34.5" customHeight="1" x14ac:dyDescent="0.25">
      <c r="A33" s="65">
        <v>368</v>
      </c>
      <c r="B33" s="73" t="s">
        <v>724</v>
      </c>
      <c r="C33" s="73" t="s">
        <v>267</v>
      </c>
      <c r="D33" s="74" t="s">
        <v>725</v>
      </c>
      <c r="E33" s="65">
        <v>6</v>
      </c>
      <c r="F33" s="72" t="s">
        <v>726</v>
      </c>
      <c r="G33" s="71">
        <v>44713</v>
      </c>
      <c r="H33" s="71">
        <f>G33+((365*5))</f>
        <v>46538</v>
      </c>
    </row>
    <row r="34" spans="1:8" ht="26.25" x14ac:dyDescent="0.25">
      <c r="A34" s="44">
        <v>324</v>
      </c>
      <c r="B34" s="43" t="s">
        <v>596</v>
      </c>
      <c r="C34" s="43" t="s">
        <v>280</v>
      </c>
      <c r="D34" s="50" t="s">
        <v>597</v>
      </c>
      <c r="E34" s="44">
        <v>1</v>
      </c>
      <c r="F34" s="55" t="s">
        <v>598</v>
      </c>
      <c r="G34" s="45">
        <v>44321</v>
      </c>
      <c r="H34" s="45">
        <f>G34+((365*10))</f>
        <v>47971</v>
      </c>
    </row>
    <row r="35" spans="1:8" ht="39" x14ac:dyDescent="0.25">
      <c r="A35" s="44">
        <v>275</v>
      </c>
      <c r="B35" s="43" t="s">
        <v>485</v>
      </c>
      <c r="C35" s="43" t="s">
        <v>10</v>
      </c>
      <c r="D35" s="56" t="s">
        <v>483</v>
      </c>
      <c r="E35" s="44">
        <v>4</v>
      </c>
      <c r="F35" s="41" t="s">
        <v>484</v>
      </c>
      <c r="G35" s="45">
        <v>43895</v>
      </c>
      <c r="H35" s="45">
        <f>G35+((365*4))</f>
        <v>45355</v>
      </c>
    </row>
    <row r="36" spans="1:8" ht="31.5" x14ac:dyDescent="0.25">
      <c r="A36" s="44">
        <v>285</v>
      </c>
      <c r="B36" s="48" t="s">
        <v>497</v>
      </c>
      <c r="C36" s="43" t="s">
        <v>10</v>
      </c>
      <c r="D36" s="49" t="s">
        <v>498</v>
      </c>
      <c r="E36" s="44">
        <v>7</v>
      </c>
      <c r="F36" s="49" t="s">
        <v>499</v>
      </c>
      <c r="G36" s="45">
        <v>43409</v>
      </c>
      <c r="H36" s="45">
        <f>G36+((365*5))</f>
        <v>45234</v>
      </c>
    </row>
    <row r="37" spans="1:8" ht="144.75" customHeight="1" x14ac:dyDescent="0.25">
      <c r="A37" s="44">
        <v>356</v>
      </c>
      <c r="B37" s="48" t="s">
        <v>688</v>
      </c>
      <c r="C37" s="43" t="s">
        <v>10</v>
      </c>
      <c r="D37" s="98" t="s">
        <v>689</v>
      </c>
      <c r="E37" s="44">
        <v>3</v>
      </c>
      <c r="F37" s="41" t="s">
        <v>690</v>
      </c>
      <c r="G37" s="57">
        <v>44593</v>
      </c>
      <c r="H37" s="45">
        <f>G37+((365*3))</f>
        <v>45688</v>
      </c>
    </row>
    <row r="38" spans="1:8" ht="108.75" customHeight="1" x14ac:dyDescent="0.25">
      <c r="A38" s="44">
        <v>277</v>
      </c>
      <c r="B38" s="43" t="s">
        <v>486</v>
      </c>
      <c r="C38" s="43" t="s">
        <v>10</v>
      </c>
      <c r="D38" s="50" t="s">
        <v>487</v>
      </c>
      <c r="E38" s="44">
        <v>8</v>
      </c>
      <c r="F38" s="49" t="s">
        <v>488</v>
      </c>
      <c r="G38" s="45">
        <v>43891</v>
      </c>
      <c r="H38" s="45">
        <f>G38+((365*4))</f>
        <v>45351</v>
      </c>
    </row>
    <row r="39" spans="1:8" ht="161.25" customHeight="1" x14ac:dyDescent="0.25">
      <c r="A39" s="44">
        <v>330</v>
      </c>
      <c r="B39" s="48" t="s">
        <v>612</v>
      </c>
      <c r="C39" s="43" t="s">
        <v>10</v>
      </c>
      <c r="D39" s="49" t="s">
        <v>613</v>
      </c>
      <c r="E39" s="44">
        <v>3</v>
      </c>
      <c r="F39" s="55" t="s">
        <v>614</v>
      </c>
      <c r="G39" s="45">
        <v>44368</v>
      </c>
      <c r="H39" s="45">
        <f>G39+((365*2))</f>
        <v>45098</v>
      </c>
    </row>
    <row r="40" spans="1:8" ht="90" customHeight="1" x14ac:dyDescent="0.25">
      <c r="A40" s="65">
        <v>288</v>
      </c>
      <c r="B40" s="73" t="s">
        <v>502</v>
      </c>
      <c r="C40" s="66" t="s">
        <v>10</v>
      </c>
      <c r="D40" s="74" t="s">
        <v>503</v>
      </c>
      <c r="E40" s="65">
        <v>10</v>
      </c>
      <c r="F40" s="72" t="s">
        <v>504</v>
      </c>
      <c r="G40" s="71">
        <v>44197</v>
      </c>
      <c r="H40" s="71">
        <f>G40+((365*3))</f>
        <v>45292</v>
      </c>
    </row>
    <row r="41" spans="1:8" ht="57.75" customHeight="1" x14ac:dyDescent="0.25">
      <c r="A41" s="65">
        <v>199</v>
      </c>
      <c r="B41" s="94" t="s">
        <v>412</v>
      </c>
      <c r="C41" s="94" t="s">
        <v>10</v>
      </c>
      <c r="D41" s="90" t="s">
        <v>418</v>
      </c>
      <c r="E41" s="65">
        <v>5</v>
      </c>
      <c r="F41" s="72" t="s">
        <v>413</v>
      </c>
      <c r="G41" s="71">
        <v>43238</v>
      </c>
      <c r="H41" s="71">
        <f>G41+(365*5)</f>
        <v>45063</v>
      </c>
    </row>
    <row r="42" spans="1:8" ht="49.5" customHeight="1" x14ac:dyDescent="0.25">
      <c r="A42" s="65">
        <v>404</v>
      </c>
      <c r="B42" s="66" t="s">
        <v>412</v>
      </c>
      <c r="C42" s="66" t="s">
        <v>10</v>
      </c>
      <c r="D42" s="130" t="s">
        <v>838</v>
      </c>
      <c r="E42" s="65">
        <v>3</v>
      </c>
      <c r="F42" s="131" t="s">
        <v>839</v>
      </c>
      <c r="G42" s="71">
        <v>45070</v>
      </c>
      <c r="H42" s="71">
        <f>G42+((365*5))</f>
        <v>46895</v>
      </c>
    </row>
    <row r="43" spans="1:8" ht="51" x14ac:dyDescent="0.25">
      <c r="A43" s="44">
        <v>347</v>
      </c>
      <c r="B43" s="43" t="s">
        <v>186</v>
      </c>
      <c r="C43" s="43" t="s">
        <v>187</v>
      </c>
      <c r="D43" s="50" t="s">
        <v>669</v>
      </c>
      <c r="E43" s="44">
        <v>3</v>
      </c>
      <c r="F43" s="41" t="s">
        <v>670</v>
      </c>
      <c r="G43" s="57">
        <v>44527</v>
      </c>
      <c r="H43" s="45">
        <f>G43+((365*3))</f>
        <v>45622</v>
      </c>
    </row>
    <row r="44" spans="1:8" ht="102.75" customHeight="1" x14ac:dyDescent="0.25">
      <c r="A44" s="65">
        <v>338</v>
      </c>
      <c r="B44" s="66" t="s">
        <v>639</v>
      </c>
      <c r="C44" s="66" t="s">
        <v>8</v>
      </c>
      <c r="D44" s="67" t="s">
        <v>640</v>
      </c>
      <c r="E44" s="65">
        <v>3</v>
      </c>
      <c r="F44" s="72" t="s">
        <v>641</v>
      </c>
      <c r="G44" s="71">
        <v>44441</v>
      </c>
      <c r="H44" s="71">
        <f>G44+((365*2))</f>
        <v>45171</v>
      </c>
    </row>
    <row r="45" spans="1:8" ht="37.5" customHeight="1" x14ac:dyDescent="0.25">
      <c r="A45" s="65">
        <v>299</v>
      </c>
      <c r="B45" s="73" t="s">
        <v>530</v>
      </c>
      <c r="C45" s="66" t="s">
        <v>8</v>
      </c>
      <c r="D45" s="67" t="s">
        <v>531</v>
      </c>
      <c r="E45" s="65">
        <v>2</v>
      </c>
      <c r="F45" s="72" t="s">
        <v>532</v>
      </c>
      <c r="G45" s="71">
        <v>44197</v>
      </c>
      <c r="H45" s="71">
        <f>G45+((365*5))</f>
        <v>46022</v>
      </c>
    </row>
    <row r="46" spans="1:8" ht="81" customHeight="1" x14ac:dyDescent="0.25">
      <c r="A46" s="65">
        <v>386</v>
      </c>
      <c r="B46" s="66" t="s">
        <v>778</v>
      </c>
      <c r="C46" s="79" t="s">
        <v>779</v>
      </c>
      <c r="D46" s="67" t="s">
        <v>780</v>
      </c>
      <c r="E46" s="65">
        <v>2</v>
      </c>
      <c r="F46" s="72" t="s">
        <v>781</v>
      </c>
      <c r="G46" s="71">
        <v>44896</v>
      </c>
      <c r="H46" s="71">
        <f>G46+((365*5))</f>
        <v>46721</v>
      </c>
    </row>
    <row r="47" spans="1:8" ht="38.25" x14ac:dyDescent="0.25">
      <c r="A47" s="44">
        <v>362</v>
      </c>
      <c r="B47" s="43" t="s">
        <v>705</v>
      </c>
      <c r="C47" s="43" t="s">
        <v>278</v>
      </c>
      <c r="D47" s="50" t="s">
        <v>706</v>
      </c>
      <c r="E47" s="44">
        <v>3</v>
      </c>
      <c r="F47" s="49" t="s">
        <v>696</v>
      </c>
      <c r="G47" s="45">
        <v>44635</v>
      </c>
      <c r="H47" s="45">
        <f>G47+((365*5))</f>
        <v>46460</v>
      </c>
    </row>
    <row r="48" spans="1:8" ht="39" x14ac:dyDescent="0.25">
      <c r="A48" s="65">
        <v>385</v>
      </c>
      <c r="B48" s="73" t="s">
        <v>775</v>
      </c>
      <c r="C48" s="79" t="s">
        <v>278</v>
      </c>
      <c r="D48" s="67" t="s">
        <v>776</v>
      </c>
      <c r="E48" s="65">
        <v>3</v>
      </c>
      <c r="F48" s="72" t="s">
        <v>777</v>
      </c>
      <c r="G48" s="71">
        <v>44882</v>
      </c>
      <c r="H48" s="71">
        <f>G48+((365*3))</f>
        <v>45977</v>
      </c>
    </row>
    <row r="49" spans="1:8" ht="51.75" customHeight="1" x14ac:dyDescent="0.25">
      <c r="A49" s="44">
        <v>327</v>
      </c>
      <c r="B49" s="43" t="s">
        <v>213</v>
      </c>
      <c r="C49" s="43" t="s">
        <v>214</v>
      </c>
      <c r="D49" s="50" t="s">
        <v>605</v>
      </c>
      <c r="E49" s="44">
        <v>2</v>
      </c>
      <c r="F49" s="49" t="s">
        <v>606</v>
      </c>
      <c r="G49" s="45">
        <v>44356</v>
      </c>
      <c r="H49" s="45">
        <f>G49+((365*2))</f>
        <v>45086</v>
      </c>
    </row>
    <row r="50" spans="1:8" ht="82.5" customHeight="1" x14ac:dyDescent="0.25">
      <c r="A50" s="44">
        <v>311</v>
      </c>
      <c r="B50" s="48" t="s">
        <v>818</v>
      </c>
      <c r="C50" s="48" t="s">
        <v>7</v>
      </c>
      <c r="D50" s="49" t="s">
        <v>557</v>
      </c>
      <c r="E50" s="44">
        <v>3</v>
      </c>
      <c r="F50" s="41" t="s">
        <v>558</v>
      </c>
      <c r="G50" s="45">
        <v>44277</v>
      </c>
      <c r="H50" s="45">
        <f>G50+((365*3))</f>
        <v>45372</v>
      </c>
    </row>
    <row r="51" spans="1:8" ht="80.25" customHeight="1" x14ac:dyDescent="0.25">
      <c r="A51" s="44">
        <v>315</v>
      </c>
      <c r="B51" s="48" t="s">
        <v>571</v>
      </c>
      <c r="C51" s="43" t="s">
        <v>7</v>
      </c>
      <c r="D51" s="50" t="s">
        <v>572</v>
      </c>
      <c r="E51" s="44">
        <v>5</v>
      </c>
      <c r="F51" s="55" t="s">
        <v>573</v>
      </c>
      <c r="G51" s="45">
        <v>44271</v>
      </c>
      <c r="H51" s="57">
        <f>G51+((365*4))</f>
        <v>45731</v>
      </c>
    </row>
    <row r="52" spans="1:8" ht="120" customHeight="1" x14ac:dyDescent="0.25">
      <c r="A52" s="65">
        <v>398</v>
      </c>
      <c r="B52" s="73" t="s">
        <v>816</v>
      </c>
      <c r="C52" s="94" t="s">
        <v>7</v>
      </c>
      <c r="D52" s="90" t="s">
        <v>817</v>
      </c>
      <c r="E52" s="65">
        <v>24</v>
      </c>
      <c r="F52" s="72" t="s">
        <v>558</v>
      </c>
      <c r="G52" s="71">
        <v>44970</v>
      </c>
      <c r="H52" s="71">
        <f>G52+((365*5))</f>
        <v>46795</v>
      </c>
    </row>
    <row r="53" spans="1:8" ht="64.5" x14ac:dyDescent="0.25">
      <c r="A53" s="44">
        <v>305</v>
      </c>
      <c r="B53" s="48" t="s">
        <v>543</v>
      </c>
      <c r="C53" s="46" t="s">
        <v>7</v>
      </c>
      <c r="D53" s="56" t="s">
        <v>544</v>
      </c>
      <c r="E53" s="44">
        <v>6</v>
      </c>
      <c r="F53" s="41" t="s">
        <v>545</v>
      </c>
      <c r="G53" s="45">
        <v>44245</v>
      </c>
      <c r="H53" s="45">
        <f>G53+((365*5))</f>
        <v>46070</v>
      </c>
    </row>
    <row r="54" spans="1:8" ht="65.25" customHeight="1" x14ac:dyDescent="0.25">
      <c r="A54" s="65">
        <v>255</v>
      </c>
      <c r="B54" s="73" t="s">
        <v>454</v>
      </c>
      <c r="C54" s="73" t="s">
        <v>455</v>
      </c>
      <c r="D54" s="74" t="s">
        <v>456</v>
      </c>
      <c r="E54" s="65">
        <v>1</v>
      </c>
      <c r="F54" s="74" t="s">
        <v>457</v>
      </c>
      <c r="G54" s="71">
        <v>43739</v>
      </c>
      <c r="H54" s="71">
        <f>G54+((365*5))</f>
        <v>45564</v>
      </c>
    </row>
    <row r="55" spans="1:8" ht="64.5" x14ac:dyDescent="0.25">
      <c r="A55" s="44">
        <v>354</v>
      </c>
      <c r="B55" s="46" t="s">
        <v>215</v>
      </c>
      <c r="C55" s="43" t="s">
        <v>216</v>
      </c>
      <c r="D55" s="56" t="s">
        <v>685</v>
      </c>
      <c r="E55" s="44">
        <v>2</v>
      </c>
      <c r="F55" s="41" t="s">
        <v>686</v>
      </c>
      <c r="G55" s="45">
        <v>44564</v>
      </c>
      <c r="H55" s="45">
        <f>G55+((365*2))</f>
        <v>45294</v>
      </c>
    </row>
    <row r="56" spans="1:8" ht="66" customHeight="1" x14ac:dyDescent="0.25">
      <c r="A56" s="44">
        <v>322</v>
      </c>
      <c r="B56" s="46" t="s">
        <v>593</v>
      </c>
      <c r="C56" s="46" t="s">
        <v>594</v>
      </c>
      <c r="D56" s="88" t="s">
        <v>539</v>
      </c>
      <c r="E56" s="44">
        <v>1</v>
      </c>
      <c r="F56" s="41" t="s">
        <v>595</v>
      </c>
      <c r="G56" s="45">
        <v>44247</v>
      </c>
      <c r="H56" s="45">
        <f>G56+((365*5))</f>
        <v>46072</v>
      </c>
    </row>
    <row r="57" spans="1:8" ht="86.25" customHeight="1" x14ac:dyDescent="0.25">
      <c r="A57" s="44">
        <v>320</v>
      </c>
      <c r="B57" s="43" t="s">
        <v>587</v>
      </c>
      <c r="C57" s="48" t="s">
        <v>77</v>
      </c>
      <c r="D57" s="50" t="s">
        <v>588</v>
      </c>
      <c r="E57" s="44">
        <v>3</v>
      </c>
      <c r="F57" s="41" t="s">
        <v>589</v>
      </c>
      <c r="G57" s="45">
        <v>44319</v>
      </c>
      <c r="H57" s="45">
        <f>G57+((365*5))</f>
        <v>46144</v>
      </c>
    </row>
    <row r="58" spans="1:8" ht="166.5" customHeight="1" x14ac:dyDescent="0.25">
      <c r="A58" s="65">
        <v>304</v>
      </c>
      <c r="B58" s="66" t="s">
        <v>204</v>
      </c>
      <c r="C58" s="66" t="s">
        <v>205</v>
      </c>
      <c r="D58" s="67" t="s">
        <v>541</v>
      </c>
      <c r="E58" s="65">
        <v>3</v>
      </c>
      <c r="F58" s="78" t="s">
        <v>542</v>
      </c>
      <c r="G58" s="71">
        <v>44222</v>
      </c>
      <c r="H58" s="71">
        <f>G58+((365*3))</f>
        <v>45317</v>
      </c>
    </row>
    <row r="59" spans="1:8" ht="57.75" customHeight="1" x14ac:dyDescent="0.25">
      <c r="A59" s="44">
        <v>361</v>
      </c>
      <c r="B59" s="43" t="s">
        <v>441</v>
      </c>
      <c r="C59" s="43" t="s">
        <v>290</v>
      </c>
      <c r="D59" s="50" t="s">
        <v>703</v>
      </c>
      <c r="E59" s="44">
        <v>1</v>
      </c>
      <c r="F59" s="41" t="s">
        <v>704</v>
      </c>
      <c r="G59" s="45">
        <v>44652</v>
      </c>
      <c r="H59" s="45">
        <f>G59+((365*3))</f>
        <v>45747</v>
      </c>
    </row>
    <row r="60" spans="1:8" ht="115.5" x14ac:dyDescent="0.25">
      <c r="A60" s="65">
        <v>316</v>
      </c>
      <c r="B60" s="66" t="s">
        <v>574</v>
      </c>
      <c r="C60" s="66" t="s">
        <v>287</v>
      </c>
      <c r="D60" s="67" t="s">
        <v>578</v>
      </c>
      <c r="E60" s="65">
        <v>2</v>
      </c>
      <c r="F60" s="72" t="s">
        <v>579</v>
      </c>
      <c r="G60" s="81">
        <v>44280</v>
      </c>
      <c r="H60" s="71">
        <f>G60+((365*3))</f>
        <v>45375</v>
      </c>
    </row>
    <row r="61" spans="1:8" ht="61.5" customHeight="1" x14ac:dyDescent="0.25">
      <c r="A61" s="44">
        <v>340</v>
      </c>
      <c r="B61" s="43" t="s">
        <v>211</v>
      </c>
      <c r="C61" s="43" t="s">
        <v>212</v>
      </c>
      <c r="D61" s="56" t="s">
        <v>645</v>
      </c>
      <c r="E61" s="44">
        <v>1</v>
      </c>
      <c r="F61" s="97" t="s">
        <v>646</v>
      </c>
      <c r="G61" s="45">
        <v>44456</v>
      </c>
      <c r="H61" s="45">
        <f>G61+((365*2))</f>
        <v>45186</v>
      </c>
    </row>
    <row r="62" spans="1:8" ht="66" customHeight="1" x14ac:dyDescent="0.25">
      <c r="A62" s="65">
        <v>381</v>
      </c>
      <c r="B62" s="66" t="s">
        <v>448</v>
      </c>
      <c r="C62" s="73" t="s">
        <v>449</v>
      </c>
      <c r="D62" s="67" t="s">
        <v>450</v>
      </c>
      <c r="E62" s="65">
        <v>3</v>
      </c>
      <c r="F62" s="72" t="s">
        <v>765</v>
      </c>
      <c r="G62" s="71">
        <v>44835</v>
      </c>
      <c r="H62" s="71">
        <f>G62+((365*3))</f>
        <v>45930</v>
      </c>
    </row>
    <row r="63" spans="1:8" ht="69.75" customHeight="1" x14ac:dyDescent="0.25">
      <c r="A63" s="44">
        <v>349</v>
      </c>
      <c r="B63" s="43" t="s">
        <v>675</v>
      </c>
      <c r="C63" s="43" t="s">
        <v>126</v>
      </c>
      <c r="D63" s="50" t="s">
        <v>676</v>
      </c>
      <c r="E63" s="44">
        <v>2</v>
      </c>
      <c r="F63" s="41" t="s">
        <v>677</v>
      </c>
      <c r="G63" s="57">
        <v>44515</v>
      </c>
      <c r="H63" s="45">
        <f>G63+((365*2))</f>
        <v>45245</v>
      </c>
    </row>
    <row r="64" spans="1:8" ht="38.25" x14ac:dyDescent="0.25">
      <c r="A64" s="44">
        <v>200</v>
      </c>
      <c r="B64" s="47" t="s">
        <v>384</v>
      </c>
      <c r="C64" s="48" t="s">
        <v>385</v>
      </c>
      <c r="D64" s="49" t="s">
        <v>386</v>
      </c>
      <c r="E64" s="44">
        <v>2</v>
      </c>
      <c r="F64" s="41" t="s">
        <v>419</v>
      </c>
      <c r="G64" s="45">
        <v>43241</v>
      </c>
      <c r="H64" s="45">
        <f>G64+((365*5))</f>
        <v>45066</v>
      </c>
    </row>
    <row r="65" spans="1:8" ht="26.25" x14ac:dyDescent="0.25">
      <c r="A65" s="65">
        <v>360</v>
      </c>
      <c r="B65" s="66" t="s">
        <v>699</v>
      </c>
      <c r="C65" s="66" t="s">
        <v>266</v>
      </c>
      <c r="D65" s="77" t="s">
        <v>700</v>
      </c>
      <c r="E65" s="65">
        <v>2</v>
      </c>
      <c r="F65" s="75" t="s">
        <v>702</v>
      </c>
      <c r="G65" s="71">
        <v>44634</v>
      </c>
      <c r="H65" s="71">
        <f>G65+((365*2))</f>
        <v>45364</v>
      </c>
    </row>
    <row r="66" spans="1:8" ht="26.25" x14ac:dyDescent="0.25">
      <c r="A66" s="44">
        <v>358</v>
      </c>
      <c r="B66" s="43" t="s">
        <v>693</v>
      </c>
      <c r="C66" s="43" t="s">
        <v>694</v>
      </c>
      <c r="D66" s="56" t="s">
        <v>695</v>
      </c>
      <c r="E66" s="44">
        <v>2</v>
      </c>
      <c r="F66" s="54" t="s">
        <v>696</v>
      </c>
      <c r="G66" s="45">
        <v>44595</v>
      </c>
      <c r="H66" s="45">
        <f>G66+((365*2))</f>
        <v>45325</v>
      </c>
    </row>
    <row r="67" spans="1:8" ht="64.5" x14ac:dyDescent="0.25">
      <c r="A67" s="65">
        <v>307</v>
      </c>
      <c r="B67" s="66" t="s">
        <v>192</v>
      </c>
      <c r="C67" s="66" t="s">
        <v>193</v>
      </c>
      <c r="D67" s="67" t="s">
        <v>549</v>
      </c>
      <c r="E67" s="65">
        <v>1</v>
      </c>
      <c r="F67" s="78" t="s">
        <v>550</v>
      </c>
      <c r="G67" s="71">
        <v>44251</v>
      </c>
      <c r="H67" s="71">
        <f>G67+((365*5))</f>
        <v>46076</v>
      </c>
    </row>
    <row r="68" spans="1:8" ht="54" customHeight="1" x14ac:dyDescent="0.25">
      <c r="A68" s="65">
        <v>363</v>
      </c>
      <c r="B68" s="66" t="s">
        <v>707</v>
      </c>
      <c r="C68" s="66" t="s">
        <v>708</v>
      </c>
      <c r="D68" s="74" t="s">
        <v>709</v>
      </c>
      <c r="E68" s="65">
        <v>1</v>
      </c>
      <c r="F68" s="90" t="s">
        <v>696</v>
      </c>
      <c r="G68" s="71">
        <v>44658</v>
      </c>
      <c r="H68" s="71">
        <f>G68+((365*3))</f>
        <v>45753</v>
      </c>
    </row>
    <row r="69" spans="1:8" ht="42.75" customHeight="1" x14ac:dyDescent="0.25">
      <c r="A69" s="65">
        <v>369</v>
      </c>
      <c r="B69" s="66" t="s">
        <v>727</v>
      </c>
      <c r="C69" s="73" t="s">
        <v>273</v>
      </c>
      <c r="D69" s="74" t="s">
        <v>459</v>
      </c>
      <c r="E69" s="65">
        <v>2</v>
      </c>
      <c r="F69" s="72" t="s">
        <v>728</v>
      </c>
      <c r="G69" s="71">
        <v>44715</v>
      </c>
      <c r="H69" s="71">
        <f>G69+((365*5))</f>
        <v>46540</v>
      </c>
    </row>
    <row r="70" spans="1:8" ht="25.5" x14ac:dyDescent="0.25">
      <c r="A70" s="44">
        <v>221</v>
      </c>
      <c r="B70" s="47" t="s">
        <v>427</v>
      </c>
      <c r="C70" s="48" t="s">
        <v>137</v>
      </c>
      <c r="D70" s="49" t="s">
        <v>428</v>
      </c>
      <c r="E70" s="44">
        <v>2</v>
      </c>
      <c r="F70" s="41" t="s">
        <v>433</v>
      </c>
      <c r="G70" s="45">
        <v>43412</v>
      </c>
      <c r="H70" s="45">
        <f>G70+((365*5))</f>
        <v>45237</v>
      </c>
    </row>
    <row r="71" spans="1:8" ht="77.25" x14ac:dyDescent="0.25">
      <c r="A71" s="65">
        <v>364</v>
      </c>
      <c r="B71" s="73" t="s">
        <v>710</v>
      </c>
      <c r="C71" s="66" t="s">
        <v>137</v>
      </c>
      <c r="D71" s="67" t="s">
        <v>711</v>
      </c>
      <c r="E71" s="65">
        <v>2</v>
      </c>
      <c r="F71" s="72" t="s">
        <v>712</v>
      </c>
      <c r="G71" s="71">
        <v>44621</v>
      </c>
      <c r="H71" s="71">
        <f>G71+((365*2))</f>
        <v>45351</v>
      </c>
    </row>
    <row r="72" spans="1:8" ht="51" x14ac:dyDescent="0.25">
      <c r="A72" s="65">
        <v>334</v>
      </c>
      <c r="B72" s="79" t="s">
        <v>625</v>
      </c>
      <c r="C72" s="79" t="s">
        <v>33</v>
      </c>
      <c r="D72" s="90" t="s">
        <v>626</v>
      </c>
      <c r="E72" s="65">
        <v>2</v>
      </c>
      <c r="F72" s="72" t="s">
        <v>627</v>
      </c>
      <c r="G72" s="71">
        <v>44378</v>
      </c>
      <c r="H72" s="71">
        <f>G72+((365*3))</f>
        <v>45473</v>
      </c>
    </row>
    <row r="73" spans="1:8" ht="39.75" customHeight="1" x14ac:dyDescent="0.25">
      <c r="A73" s="44">
        <v>335</v>
      </c>
      <c r="B73" s="46" t="s">
        <v>628</v>
      </c>
      <c r="C73" s="46" t="s">
        <v>629</v>
      </c>
      <c r="D73" s="49" t="s">
        <v>630</v>
      </c>
      <c r="E73" s="44">
        <v>1</v>
      </c>
      <c r="F73" s="41" t="s">
        <v>631</v>
      </c>
      <c r="G73" s="45">
        <v>44424</v>
      </c>
      <c r="H73" s="45">
        <f>G73+((365*2))</f>
        <v>45154</v>
      </c>
    </row>
    <row r="74" spans="1:8" ht="39.75" customHeight="1" x14ac:dyDescent="0.25">
      <c r="A74" s="65">
        <v>372</v>
      </c>
      <c r="B74" s="73" t="s">
        <v>736</v>
      </c>
      <c r="C74" s="73" t="s">
        <v>197</v>
      </c>
      <c r="D74" s="77" t="s">
        <v>737</v>
      </c>
      <c r="E74" s="65">
        <v>1</v>
      </c>
      <c r="F74" s="75" t="s">
        <v>738</v>
      </c>
      <c r="G74" s="71">
        <v>44774</v>
      </c>
      <c r="H74" s="71">
        <f>G74+((365*3))</f>
        <v>45869</v>
      </c>
    </row>
    <row r="75" spans="1:8" ht="39" x14ac:dyDescent="0.25">
      <c r="A75" s="44">
        <v>290</v>
      </c>
      <c r="B75" s="48" t="s">
        <v>508</v>
      </c>
      <c r="C75" s="48" t="s">
        <v>277</v>
      </c>
      <c r="D75" s="56" t="s">
        <v>509</v>
      </c>
      <c r="E75" s="44">
        <v>10</v>
      </c>
      <c r="F75" s="41" t="s">
        <v>510</v>
      </c>
      <c r="G75" s="45">
        <v>44088</v>
      </c>
      <c r="H75" s="45">
        <f t="shared" ref="H75:H83" si="0">G75+((365*3))</f>
        <v>45183</v>
      </c>
    </row>
    <row r="76" spans="1:8" ht="77.25" x14ac:dyDescent="0.25">
      <c r="A76" s="44">
        <v>298</v>
      </c>
      <c r="B76" s="43" t="s">
        <v>525</v>
      </c>
      <c r="C76" s="43" t="s">
        <v>524</v>
      </c>
      <c r="D76" s="56" t="s">
        <v>528</v>
      </c>
      <c r="E76" s="44">
        <v>2</v>
      </c>
      <c r="F76" s="41" t="s">
        <v>529</v>
      </c>
      <c r="G76" s="45">
        <v>44195</v>
      </c>
      <c r="H76" s="45">
        <f t="shared" si="0"/>
        <v>45290</v>
      </c>
    </row>
    <row r="77" spans="1:8" ht="58.5" customHeight="1" x14ac:dyDescent="0.25">
      <c r="A77" s="65">
        <v>365</v>
      </c>
      <c r="B77" s="73" t="s">
        <v>713</v>
      </c>
      <c r="C77" s="66" t="s">
        <v>524</v>
      </c>
      <c r="D77" s="77" t="s">
        <v>714</v>
      </c>
      <c r="E77" s="65">
        <v>2</v>
      </c>
      <c r="F77" s="82" t="s">
        <v>716</v>
      </c>
      <c r="G77" s="71">
        <v>44652</v>
      </c>
      <c r="H77" s="71">
        <f t="shared" si="0"/>
        <v>45747</v>
      </c>
    </row>
    <row r="78" spans="1:8" ht="192.75" customHeight="1" x14ac:dyDescent="0.25">
      <c r="A78" s="65">
        <v>332</v>
      </c>
      <c r="B78" s="73" t="s">
        <v>619</v>
      </c>
      <c r="C78" s="66" t="s">
        <v>524</v>
      </c>
      <c r="D78" s="91" t="s">
        <v>620</v>
      </c>
      <c r="E78" s="65">
        <v>3</v>
      </c>
      <c r="F78" s="92" t="s">
        <v>621</v>
      </c>
      <c r="G78" s="71">
        <v>44362</v>
      </c>
      <c r="H78" s="71">
        <f t="shared" si="0"/>
        <v>45457</v>
      </c>
    </row>
    <row r="79" spans="1:8" ht="156" customHeight="1" x14ac:dyDescent="0.25">
      <c r="A79" s="65">
        <v>293</v>
      </c>
      <c r="B79" s="73" t="s">
        <v>515</v>
      </c>
      <c r="C79" s="66" t="s">
        <v>516</v>
      </c>
      <c r="D79" s="67" t="s">
        <v>517</v>
      </c>
      <c r="E79" s="65">
        <v>20</v>
      </c>
      <c r="F79" s="72" t="s">
        <v>518</v>
      </c>
      <c r="G79" s="71">
        <v>44131</v>
      </c>
      <c r="H79" s="71">
        <f t="shared" si="0"/>
        <v>45226</v>
      </c>
    </row>
    <row r="80" spans="1:8" ht="107.25" customHeight="1" x14ac:dyDescent="0.25">
      <c r="A80" s="65">
        <v>373</v>
      </c>
      <c r="B80" s="66" t="s">
        <v>739</v>
      </c>
      <c r="C80" s="79" t="s">
        <v>516</v>
      </c>
      <c r="D80" s="74" t="s">
        <v>740</v>
      </c>
      <c r="E80" s="65">
        <v>5</v>
      </c>
      <c r="F80" s="72" t="s">
        <v>741</v>
      </c>
      <c r="G80" s="71">
        <v>44759</v>
      </c>
      <c r="H80" s="71">
        <f>G80+((365*10))</f>
        <v>48409</v>
      </c>
    </row>
    <row r="81" spans="1:10" ht="42.75" customHeight="1" x14ac:dyDescent="0.25">
      <c r="A81" s="65">
        <v>376</v>
      </c>
      <c r="B81" s="73" t="s">
        <v>749</v>
      </c>
      <c r="C81" s="66" t="s">
        <v>524</v>
      </c>
      <c r="D81" s="77" t="s">
        <v>750</v>
      </c>
      <c r="E81" s="65">
        <v>1</v>
      </c>
      <c r="F81" s="72" t="s">
        <v>751</v>
      </c>
      <c r="G81" s="71">
        <v>44783</v>
      </c>
      <c r="H81" s="71">
        <f>G81+((365*5))</f>
        <v>46608</v>
      </c>
    </row>
    <row r="82" spans="1:10" ht="42.75" customHeight="1" x14ac:dyDescent="0.25">
      <c r="A82" s="65">
        <v>378</v>
      </c>
      <c r="B82" s="66" t="s">
        <v>755</v>
      </c>
      <c r="C82" s="66" t="s">
        <v>516</v>
      </c>
      <c r="D82" s="77" t="s">
        <v>756</v>
      </c>
      <c r="E82" s="65">
        <v>1</v>
      </c>
      <c r="F82" s="72" t="s">
        <v>757</v>
      </c>
      <c r="G82" s="71">
        <v>44820</v>
      </c>
      <c r="H82" s="71">
        <f>G82+((365*2))</f>
        <v>45550</v>
      </c>
    </row>
    <row r="83" spans="1:10" ht="51" x14ac:dyDescent="0.25">
      <c r="A83" s="44">
        <v>350</v>
      </c>
      <c r="B83" s="47" t="s">
        <v>678</v>
      </c>
      <c r="C83" s="48" t="s">
        <v>679</v>
      </c>
      <c r="D83" s="49" t="s">
        <v>682</v>
      </c>
      <c r="E83" s="44">
        <v>1</v>
      </c>
      <c r="F83" s="41" t="s">
        <v>681</v>
      </c>
      <c r="G83" s="57">
        <v>44559</v>
      </c>
      <c r="H83" s="45">
        <f t="shared" si="0"/>
        <v>45654</v>
      </c>
    </row>
    <row r="84" spans="1:10" ht="29.25" customHeight="1" x14ac:dyDescent="0.25">
      <c r="A84" s="44">
        <v>397</v>
      </c>
      <c r="B84" s="47" t="s">
        <v>812</v>
      </c>
      <c r="C84" s="48" t="s">
        <v>813</v>
      </c>
      <c r="D84" s="49" t="s">
        <v>814</v>
      </c>
      <c r="E84" s="44">
        <v>1</v>
      </c>
      <c r="F84" s="41" t="s">
        <v>815</v>
      </c>
      <c r="G84" s="57">
        <v>44964</v>
      </c>
      <c r="H84" s="45">
        <f>G84+((365*3))</f>
        <v>46059</v>
      </c>
    </row>
    <row r="85" spans="1:10" ht="39" x14ac:dyDescent="0.25">
      <c r="A85" s="111">
        <v>314</v>
      </c>
      <c r="B85" s="112" t="s">
        <v>567</v>
      </c>
      <c r="C85" s="112" t="s">
        <v>568</v>
      </c>
      <c r="D85" s="113" t="s">
        <v>569</v>
      </c>
      <c r="E85" s="111">
        <v>2</v>
      </c>
      <c r="F85" s="114" t="s">
        <v>570</v>
      </c>
      <c r="G85" s="115">
        <v>44317</v>
      </c>
      <c r="H85" s="115">
        <f>G85+((365*2))</f>
        <v>45047</v>
      </c>
    </row>
    <row r="86" spans="1:10" ht="38.25" x14ac:dyDescent="0.25">
      <c r="A86" s="44">
        <v>355</v>
      </c>
      <c r="B86" s="43" t="s">
        <v>434</v>
      </c>
      <c r="C86" s="43" t="s">
        <v>138</v>
      </c>
      <c r="D86" s="50" t="s">
        <v>435</v>
      </c>
      <c r="E86" s="44">
        <v>2</v>
      </c>
      <c r="F86" s="41" t="s">
        <v>687</v>
      </c>
      <c r="G86" s="45">
        <v>44578</v>
      </c>
      <c r="H86" s="45">
        <f>G86+((365*3))</f>
        <v>45673</v>
      </c>
    </row>
    <row r="87" spans="1:10" ht="50.25" customHeight="1" x14ac:dyDescent="0.25">
      <c r="A87" s="44">
        <v>272</v>
      </c>
      <c r="B87" s="43" t="s">
        <v>479</v>
      </c>
      <c r="C87" s="43" t="s">
        <v>480</v>
      </c>
      <c r="D87" s="50" t="s">
        <v>481</v>
      </c>
      <c r="E87" s="44">
        <v>1</v>
      </c>
      <c r="F87" s="41" t="s">
        <v>482</v>
      </c>
      <c r="G87" s="45">
        <v>43873</v>
      </c>
      <c r="H87" s="45">
        <f>G87+((365*5))</f>
        <v>45698</v>
      </c>
    </row>
    <row r="88" spans="1:10" ht="177.75" customHeight="1" x14ac:dyDescent="0.25">
      <c r="A88" s="44">
        <v>295</v>
      </c>
      <c r="B88" s="43" t="s">
        <v>519</v>
      </c>
      <c r="C88" s="43" t="s">
        <v>520</v>
      </c>
      <c r="D88" s="56" t="s">
        <v>521</v>
      </c>
      <c r="E88" s="44">
        <v>2</v>
      </c>
      <c r="F88" s="49" t="s">
        <v>522</v>
      </c>
      <c r="G88" s="45">
        <v>44182</v>
      </c>
      <c r="H88" s="45">
        <f>G88+((365*5))</f>
        <v>46007</v>
      </c>
    </row>
    <row r="89" spans="1:10" ht="80.25" customHeight="1" x14ac:dyDescent="0.25">
      <c r="A89" s="44">
        <v>279</v>
      </c>
      <c r="B89" s="43" t="s">
        <v>188</v>
      </c>
      <c r="C89" s="43" t="s">
        <v>189</v>
      </c>
      <c r="D89" s="56" t="s">
        <v>489</v>
      </c>
      <c r="E89" s="44">
        <v>5</v>
      </c>
      <c r="F89" s="41" t="s">
        <v>490</v>
      </c>
      <c r="G89" s="45">
        <v>43998</v>
      </c>
      <c r="H89" s="45">
        <f>G89+((365*4))</f>
        <v>45458</v>
      </c>
    </row>
    <row r="90" spans="1:10" ht="51.95" customHeight="1" x14ac:dyDescent="0.25">
      <c r="A90" s="44">
        <v>265</v>
      </c>
      <c r="B90" s="47" t="s">
        <v>471</v>
      </c>
      <c r="C90" s="48" t="s">
        <v>45</v>
      </c>
      <c r="D90" s="49" t="s">
        <v>472</v>
      </c>
      <c r="E90" s="44">
        <v>5</v>
      </c>
      <c r="F90" s="41" t="s">
        <v>473</v>
      </c>
      <c r="G90" s="45">
        <v>43831</v>
      </c>
      <c r="H90" s="45">
        <f>G90+((365*5))</f>
        <v>45656</v>
      </c>
      <c r="J90" s="24"/>
    </row>
    <row r="91" spans="1:10" ht="47.25" x14ac:dyDescent="0.25">
      <c r="A91" s="44">
        <v>313</v>
      </c>
      <c r="B91" s="48" t="s">
        <v>564</v>
      </c>
      <c r="C91" s="43" t="s">
        <v>276</v>
      </c>
      <c r="D91" s="42" t="s">
        <v>565</v>
      </c>
      <c r="E91" s="44">
        <v>2</v>
      </c>
      <c r="F91" s="41" t="s">
        <v>566</v>
      </c>
      <c r="G91" s="45">
        <v>44286</v>
      </c>
      <c r="H91" s="45">
        <f t="shared" ref="H91:H96" si="1">G91+((365*3))</f>
        <v>45381</v>
      </c>
    </row>
    <row r="92" spans="1:10" ht="43.5" customHeight="1" x14ac:dyDescent="0.25">
      <c r="A92" s="44">
        <v>309</v>
      </c>
      <c r="B92" s="43" t="s">
        <v>551</v>
      </c>
      <c r="C92" s="43" t="s">
        <v>276</v>
      </c>
      <c r="D92" s="42" t="s">
        <v>452</v>
      </c>
      <c r="E92" s="44">
        <v>20</v>
      </c>
      <c r="F92" s="41" t="s">
        <v>552</v>
      </c>
      <c r="G92" s="45">
        <v>44258</v>
      </c>
      <c r="H92" s="45">
        <f t="shared" si="1"/>
        <v>45353</v>
      </c>
    </row>
    <row r="93" spans="1:10" ht="84.75" customHeight="1" x14ac:dyDescent="0.25">
      <c r="A93" s="65">
        <v>366</v>
      </c>
      <c r="B93" s="73" t="s">
        <v>717</v>
      </c>
      <c r="C93" s="48" t="s">
        <v>718</v>
      </c>
      <c r="D93" s="90" t="s">
        <v>720</v>
      </c>
      <c r="E93" s="65">
        <v>7</v>
      </c>
      <c r="F93" s="72" t="s">
        <v>721</v>
      </c>
      <c r="G93" s="71">
        <v>44682</v>
      </c>
      <c r="H93" s="71">
        <f>G93+((365*3))</f>
        <v>45777</v>
      </c>
    </row>
    <row r="94" spans="1:10" ht="25.5" x14ac:dyDescent="0.25">
      <c r="A94" s="65">
        <v>321</v>
      </c>
      <c r="B94" s="66" t="s">
        <v>590</v>
      </c>
      <c r="C94" s="66" t="s">
        <v>279</v>
      </c>
      <c r="D94" s="77" t="s">
        <v>591</v>
      </c>
      <c r="E94" s="65">
        <v>2</v>
      </c>
      <c r="F94" s="72" t="s">
        <v>592</v>
      </c>
      <c r="G94" s="71">
        <v>44336</v>
      </c>
      <c r="H94" s="71">
        <f t="shared" si="1"/>
        <v>45431</v>
      </c>
    </row>
    <row r="95" spans="1:10" ht="51.75" x14ac:dyDescent="0.25">
      <c r="A95" s="65">
        <v>375</v>
      </c>
      <c r="B95" s="66" t="s">
        <v>746</v>
      </c>
      <c r="C95" s="66" t="s">
        <v>79</v>
      </c>
      <c r="D95" s="67" t="s">
        <v>747</v>
      </c>
      <c r="E95" s="65">
        <v>2</v>
      </c>
      <c r="F95" s="72" t="s">
        <v>748</v>
      </c>
      <c r="G95" s="71">
        <v>44771</v>
      </c>
      <c r="H95" s="71">
        <f>G95+((365*5))</f>
        <v>46596</v>
      </c>
    </row>
    <row r="96" spans="1:10" ht="38.25" x14ac:dyDescent="0.25">
      <c r="A96" s="44">
        <v>336</v>
      </c>
      <c r="B96" s="46" t="s">
        <v>209</v>
      </c>
      <c r="C96" s="46" t="s">
        <v>210</v>
      </c>
      <c r="D96" s="49" t="s">
        <v>632</v>
      </c>
      <c r="E96" s="44">
        <v>3</v>
      </c>
      <c r="F96" s="41" t="s">
        <v>634</v>
      </c>
      <c r="G96" s="45">
        <v>44431</v>
      </c>
      <c r="H96" s="45">
        <f t="shared" si="1"/>
        <v>45526</v>
      </c>
    </row>
    <row r="97" spans="1:8" ht="66.75" customHeight="1" x14ac:dyDescent="0.25">
      <c r="A97" s="44">
        <v>270</v>
      </c>
      <c r="B97" s="43" t="s">
        <v>476</v>
      </c>
      <c r="C97" s="43" t="s">
        <v>283</v>
      </c>
      <c r="D97" s="50" t="s">
        <v>477</v>
      </c>
      <c r="E97" s="44">
        <v>12</v>
      </c>
      <c r="F97" s="41" t="s">
        <v>478</v>
      </c>
      <c r="G97" s="45">
        <v>43831</v>
      </c>
      <c r="H97" s="45">
        <f>G97+((365*5))</f>
        <v>45656</v>
      </c>
    </row>
    <row r="98" spans="1:8" ht="85.5" customHeight="1" x14ac:dyDescent="0.25">
      <c r="A98" s="44">
        <v>218</v>
      </c>
      <c r="B98" s="47" t="s">
        <v>225</v>
      </c>
      <c r="C98" s="48" t="s">
        <v>283</v>
      </c>
      <c r="D98" s="49" t="s">
        <v>424</v>
      </c>
      <c r="E98" s="44">
        <v>1</v>
      </c>
      <c r="F98" s="41" t="s">
        <v>423</v>
      </c>
      <c r="G98" s="45">
        <v>43405</v>
      </c>
      <c r="H98" s="45">
        <f>G98+((365*5))</f>
        <v>45230</v>
      </c>
    </row>
    <row r="99" spans="1:8" ht="25.5" x14ac:dyDescent="0.25">
      <c r="A99" s="44">
        <v>400</v>
      </c>
      <c r="B99" s="43" t="s">
        <v>575</v>
      </c>
      <c r="C99" s="43" t="s">
        <v>577</v>
      </c>
      <c r="D99" s="50" t="s">
        <v>580</v>
      </c>
      <c r="E99" s="44">
        <v>2</v>
      </c>
      <c r="F99" s="41" t="s">
        <v>826</v>
      </c>
      <c r="G99" s="45">
        <v>45017</v>
      </c>
      <c r="H99" s="45">
        <f>G99+((365*2))</f>
        <v>45747</v>
      </c>
    </row>
    <row r="100" spans="1:8" ht="57" customHeight="1" x14ac:dyDescent="0.25">
      <c r="A100" s="111">
        <v>262</v>
      </c>
      <c r="B100" s="112" t="s">
        <v>468</v>
      </c>
      <c r="C100" s="112" t="s">
        <v>83</v>
      </c>
      <c r="D100" s="113" t="s">
        <v>469</v>
      </c>
      <c r="E100" s="111">
        <v>1</v>
      </c>
      <c r="F100" s="116" t="s">
        <v>470</v>
      </c>
      <c r="G100" s="115">
        <v>43782</v>
      </c>
      <c r="H100" s="115">
        <f>G100+((365*5))</f>
        <v>45607</v>
      </c>
    </row>
    <row r="101" spans="1:8" ht="183.75" customHeight="1" x14ac:dyDescent="0.25">
      <c r="A101" s="44">
        <v>341</v>
      </c>
      <c r="B101" s="48" t="s">
        <v>647</v>
      </c>
      <c r="C101" s="47" t="s">
        <v>415</v>
      </c>
      <c r="D101" s="56" t="s">
        <v>648</v>
      </c>
      <c r="E101" s="44">
        <v>5</v>
      </c>
      <c r="F101" s="41" t="s">
        <v>649</v>
      </c>
      <c r="G101" s="45">
        <v>44469</v>
      </c>
      <c r="H101" s="45">
        <f>G101+((365*5))</f>
        <v>46294</v>
      </c>
    </row>
    <row r="102" spans="1:8" ht="137.25" customHeight="1" x14ac:dyDescent="0.25">
      <c r="A102" s="65">
        <v>379</v>
      </c>
      <c r="B102" s="66" t="s">
        <v>758</v>
      </c>
      <c r="C102" s="66" t="s">
        <v>759</v>
      </c>
      <c r="D102" s="67" t="s">
        <v>761</v>
      </c>
      <c r="E102" s="65">
        <v>2</v>
      </c>
      <c r="F102" s="72" t="s">
        <v>760</v>
      </c>
      <c r="G102" s="81">
        <v>44825</v>
      </c>
      <c r="H102" s="71">
        <f>G102+((365*2))</f>
        <v>45555</v>
      </c>
    </row>
    <row r="103" spans="1:8" ht="39" customHeight="1" x14ac:dyDescent="0.25">
      <c r="A103" s="65">
        <v>371</v>
      </c>
      <c r="B103" s="66" t="s">
        <v>733</v>
      </c>
      <c r="C103" s="66" t="s">
        <v>734</v>
      </c>
      <c r="D103" s="74" t="s">
        <v>605</v>
      </c>
      <c r="E103" s="65">
        <v>4</v>
      </c>
      <c r="F103" s="75" t="s">
        <v>735</v>
      </c>
      <c r="G103" s="71">
        <v>44741</v>
      </c>
      <c r="H103" s="71">
        <f>G103+((365*3))</f>
        <v>45836</v>
      </c>
    </row>
    <row r="104" spans="1:8" ht="38.25" x14ac:dyDescent="0.25">
      <c r="A104" s="44">
        <v>216</v>
      </c>
      <c r="B104" s="47" t="s">
        <v>258</v>
      </c>
      <c r="C104" s="48" t="s">
        <v>291</v>
      </c>
      <c r="D104" s="49" t="s">
        <v>414</v>
      </c>
      <c r="E104" s="44">
        <v>1</v>
      </c>
      <c r="F104" s="41" t="s">
        <v>421</v>
      </c>
      <c r="G104" s="45">
        <v>43367</v>
      </c>
      <c r="H104" s="45">
        <f>G104+((365*5))</f>
        <v>45192</v>
      </c>
    </row>
    <row r="105" spans="1:8" ht="46.5" customHeight="1" x14ac:dyDescent="0.25">
      <c r="A105" s="103">
        <v>387</v>
      </c>
      <c r="B105" s="66" t="s">
        <v>474</v>
      </c>
      <c r="C105" s="66" t="s">
        <v>475</v>
      </c>
      <c r="D105" s="74" t="s">
        <v>783</v>
      </c>
      <c r="E105" s="65">
        <v>1</v>
      </c>
      <c r="F105" s="72" t="s">
        <v>782</v>
      </c>
      <c r="G105" s="71">
        <v>44890</v>
      </c>
      <c r="H105" s="71">
        <f>G105+((365*5))</f>
        <v>46715</v>
      </c>
    </row>
    <row r="106" spans="1:8" ht="77.25" x14ac:dyDescent="0.25">
      <c r="A106" s="44">
        <v>343</v>
      </c>
      <c r="B106" s="43" t="s">
        <v>653</v>
      </c>
      <c r="C106" s="43" t="s">
        <v>654</v>
      </c>
      <c r="D106" s="50" t="s">
        <v>655</v>
      </c>
      <c r="E106" s="44">
        <v>2</v>
      </c>
      <c r="F106" s="55" t="s">
        <v>656</v>
      </c>
      <c r="G106" s="45">
        <v>44440</v>
      </c>
      <c r="H106" s="45">
        <f>G106+((365*3))</f>
        <v>45535</v>
      </c>
    </row>
    <row r="107" spans="1:8" ht="42" customHeight="1" x14ac:dyDescent="0.25">
      <c r="A107" s="65">
        <v>374</v>
      </c>
      <c r="B107" s="66" t="s">
        <v>742</v>
      </c>
      <c r="C107" s="66" t="s">
        <v>743</v>
      </c>
      <c r="D107" s="67" t="s">
        <v>744</v>
      </c>
      <c r="E107" s="65">
        <v>1</v>
      </c>
      <c r="F107" s="75" t="s">
        <v>745</v>
      </c>
      <c r="G107" s="71">
        <v>44652</v>
      </c>
      <c r="H107" s="71">
        <f>G107+((365*3))</f>
        <v>45747</v>
      </c>
    </row>
    <row r="108" spans="1:8" ht="51.75" x14ac:dyDescent="0.25">
      <c r="A108" s="44">
        <v>242</v>
      </c>
      <c r="B108" s="48" t="s">
        <v>444</v>
      </c>
      <c r="C108" s="43" t="s">
        <v>397</v>
      </c>
      <c r="D108" s="56" t="s">
        <v>442</v>
      </c>
      <c r="E108" s="44">
        <v>1</v>
      </c>
      <c r="F108" s="49" t="s">
        <v>443</v>
      </c>
      <c r="G108" s="45">
        <v>43600</v>
      </c>
      <c r="H108" s="45">
        <f>G108+((365*5))</f>
        <v>45425</v>
      </c>
    </row>
    <row r="109" spans="1:8" ht="25.5" x14ac:dyDescent="0.25">
      <c r="A109" s="44">
        <v>205</v>
      </c>
      <c r="B109" s="48" t="s">
        <v>396</v>
      </c>
      <c r="C109" s="48" t="s">
        <v>397</v>
      </c>
      <c r="D109" s="49" t="s">
        <v>399</v>
      </c>
      <c r="E109" s="44">
        <v>1</v>
      </c>
      <c r="F109" s="41" t="s">
        <v>398</v>
      </c>
      <c r="G109" s="45">
        <v>43278</v>
      </c>
      <c r="H109" s="45">
        <f>G109+(365*5)</f>
        <v>45103</v>
      </c>
    </row>
    <row r="110" spans="1:8" ht="42.75" customHeight="1" x14ac:dyDescent="0.25">
      <c r="A110" s="65">
        <v>252</v>
      </c>
      <c r="B110" s="94" t="s">
        <v>445</v>
      </c>
      <c r="C110" s="73" t="s">
        <v>397</v>
      </c>
      <c r="D110" s="90" t="s">
        <v>446</v>
      </c>
      <c r="E110" s="65">
        <v>2</v>
      </c>
      <c r="F110" s="90" t="s">
        <v>447</v>
      </c>
      <c r="G110" s="71">
        <v>43682</v>
      </c>
      <c r="H110" s="71">
        <v>45142</v>
      </c>
    </row>
    <row r="111" spans="1:8" ht="120" customHeight="1" x14ac:dyDescent="0.25">
      <c r="A111" s="44">
        <v>344</v>
      </c>
      <c r="B111" s="48" t="s">
        <v>657</v>
      </c>
      <c r="C111" s="46" t="s">
        <v>397</v>
      </c>
      <c r="D111" s="50" t="s">
        <v>658</v>
      </c>
      <c r="E111" s="44">
        <v>1</v>
      </c>
      <c r="F111" s="41" t="s">
        <v>659</v>
      </c>
      <c r="G111" s="45">
        <v>44501</v>
      </c>
      <c r="H111" s="45">
        <f>G111+((365*5))</f>
        <v>46326</v>
      </c>
    </row>
    <row r="112" spans="1:8" ht="170.25" customHeight="1" x14ac:dyDescent="0.25">
      <c r="A112" s="65">
        <v>291</v>
      </c>
      <c r="B112" s="94" t="s">
        <v>511</v>
      </c>
      <c r="C112" s="94" t="s">
        <v>512</v>
      </c>
      <c r="D112" s="67" t="s">
        <v>513</v>
      </c>
      <c r="E112" s="65">
        <v>2</v>
      </c>
      <c r="F112" s="72" t="s">
        <v>514</v>
      </c>
      <c r="G112" s="71">
        <v>44116</v>
      </c>
      <c r="H112" s="71">
        <f>G112+((365*5))</f>
        <v>45941</v>
      </c>
    </row>
    <row r="113" spans="1:8" ht="38.25" x14ac:dyDescent="0.25">
      <c r="A113" s="44">
        <v>331</v>
      </c>
      <c r="B113" s="48" t="s">
        <v>615</v>
      </c>
      <c r="C113" s="48" t="s">
        <v>616</v>
      </c>
      <c r="D113" s="50" t="s">
        <v>617</v>
      </c>
      <c r="E113" s="44">
        <v>2</v>
      </c>
      <c r="F113" s="41" t="s">
        <v>618</v>
      </c>
      <c r="G113" s="45">
        <v>44370</v>
      </c>
      <c r="H113" s="45">
        <f>G113+((365*2))</f>
        <v>45100</v>
      </c>
    </row>
    <row r="114" spans="1:8" ht="51.75" x14ac:dyDescent="0.25">
      <c r="A114" s="44">
        <v>348</v>
      </c>
      <c r="B114" s="48" t="s">
        <v>671</v>
      </c>
      <c r="C114" s="48" t="s">
        <v>672</v>
      </c>
      <c r="D114" s="56" t="s">
        <v>673</v>
      </c>
      <c r="E114" s="44">
        <v>1</v>
      </c>
      <c r="F114" s="41" t="s">
        <v>674</v>
      </c>
      <c r="G114" s="57">
        <v>44501</v>
      </c>
      <c r="H114" s="45">
        <f>G114+((365*3))</f>
        <v>45596</v>
      </c>
    </row>
    <row r="115" spans="1:8" ht="26.25" x14ac:dyDescent="0.25">
      <c r="A115" s="44">
        <v>287</v>
      </c>
      <c r="B115" s="43" t="s">
        <v>416</v>
      </c>
      <c r="C115" s="43" t="s">
        <v>387</v>
      </c>
      <c r="D115" s="56" t="s">
        <v>500</v>
      </c>
      <c r="E115" s="44">
        <v>2</v>
      </c>
      <c r="F115" s="55" t="s">
        <v>501</v>
      </c>
      <c r="G115" s="45">
        <v>44105</v>
      </c>
      <c r="H115" s="45">
        <f>G115+((365*3))</f>
        <v>45200</v>
      </c>
    </row>
    <row r="116" spans="1:8" ht="140.25" x14ac:dyDescent="0.25">
      <c r="A116" s="44">
        <v>325</v>
      </c>
      <c r="B116" s="43" t="s">
        <v>599</v>
      </c>
      <c r="C116" s="43" t="s">
        <v>387</v>
      </c>
      <c r="D116" s="50" t="s">
        <v>600</v>
      </c>
      <c r="E116" s="44">
        <v>3</v>
      </c>
      <c r="F116" s="89" t="s">
        <v>601</v>
      </c>
      <c r="G116" s="45">
        <v>44348</v>
      </c>
      <c r="H116" s="45">
        <f>G116+((365*3))</f>
        <v>45443</v>
      </c>
    </row>
    <row r="117" spans="1:8" ht="38.25" x14ac:dyDescent="0.25">
      <c r="A117" s="44">
        <v>217</v>
      </c>
      <c r="B117" s="47" t="s">
        <v>410</v>
      </c>
      <c r="C117" s="47" t="s">
        <v>387</v>
      </c>
      <c r="D117" s="49" t="s">
        <v>411</v>
      </c>
      <c r="E117" s="44">
        <v>2</v>
      </c>
      <c r="F117" s="41" t="s">
        <v>422</v>
      </c>
      <c r="G117" s="45">
        <v>43374</v>
      </c>
      <c r="H117" s="45">
        <f>G117+((365*5))</f>
        <v>45199</v>
      </c>
    </row>
    <row r="118" spans="1:8" ht="76.5" customHeight="1" x14ac:dyDescent="0.25">
      <c r="A118" s="65">
        <v>303</v>
      </c>
      <c r="B118" s="66" t="s">
        <v>538</v>
      </c>
      <c r="C118" s="66" t="s">
        <v>274</v>
      </c>
      <c r="D118" s="77" t="s">
        <v>539</v>
      </c>
      <c r="E118" s="65">
        <v>1</v>
      </c>
      <c r="F118" s="72" t="s">
        <v>595</v>
      </c>
      <c r="G118" s="71">
        <v>44224</v>
      </c>
      <c r="H118" s="71">
        <f>G118+((365*3))</f>
        <v>45319</v>
      </c>
    </row>
    <row r="119" spans="1:8" ht="102.75" customHeight="1" x14ac:dyDescent="0.25">
      <c r="A119" s="44">
        <v>337</v>
      </c>
      <c r="B119" s="43" t="s">
        <v>635</v>
      </c>
      <c r="C119" s="43" t="s">
        <v>636</v>
      </c>
      <c r="D119" s="56" t="s">
        <v>637</v>
      </c>
      <c r="E119" s="44">
        <v>3</v>
      </c>
      <c r="F119" s="41" t="s">
        <v>638</v>
      </c>
      <c r="G119" s="45">
        <v>44440</v>
      </c>
      <c r="H119" s="45">
        <f>G119+(365*3)</f>
        <v>45535</v>
      </c>
    </row>
    <row r="120" spans="1:8" ht="42" customHeight="1" x14ac:dyDescent="0.25">
      <c r="A120" s="44">
        <v>401</v>
      </c>
      <c r="B120" s="43" t="s">
        <v>827</v>
      </c>
      <c r="C120" s="43" t="s">
        <v>828</v>
      </c>
      <c r="D120" s="56" t="s">
        <v>829</v>
      </c>
      <c r="E120" s="44">
        <v>5</v>
      </c>
      <c r="F120" s="41" t="s">
        <v>830</v>
      </c>
      <c r="G120" s="45">
        <v>45036</v>
      </c>
      <c r="H120" s="45">
        <f>G120+((365*4))</f>
        <v>46496</v>
      </c>
    </row>
    <row r="121" spans="1:8" ht="93" customHeight="1" x14ac:dyDescent="0.25">
      <c r="A121" s="111">
        <v>319</v>
      </c>
      <c r="B121" s="121" t="s">
        <v>583</v>
      </c>
      <c r="C121" s="121" t="s">
        <v>584</v>
      </c>
      <c r="D121" s="122" t="s">
        <v>585</v>
      </c>
      <c r="E121" s="111">
        <v>5</v>
      </c>
      <c r="F121" s="116" t="s">
        <v>586</v>
      </c>
      <c r="G121" s="115">
        <v>44316</v>
      </c>
      <c r="H121" s="115">
        <f>G121+((365*5))</f>
        <v>46141</v>
      </c>
    </row>
    <row r="122" spans="1:8" ht="54.75" customHeight="1" x14ac:dyDescent="0.25">
      <c r="A122" s="44">
        <v>345</v>
      </c>
      <c r="B122" s="43" t="s">
        <v>661</v>
      </c>
      <c r="C122" s="43" t="s">
        <v>660</v>
      </c>
      <c r="D122" s="50" t="s">
        <v>662</v>
      </c>
      <c r="E122" s="44">
        <v>2</v>
      </c>
      <c r="F122" s="41" t="s">
        <v>663</v>
      </c>
      <c r="G122" s="45">
        <v>44502</v>
      </c>
      <c r="H122" s="45">
        <f>G122+((365*4))</f>
        <v>45962</v>
      </c>
    </row>
    <row r="123" spans="1:8" ht="229.5" customHeight="1" x14ac:dyDescent="0.25">
      <c r="A123" s="65">
        <v>260</v>
      </c>
      <c r="B123" s="79" t="s">
        <v>465</v>
      </c>
      <c r="C123" s="66" t="s">
        <v>98</v>
      </c>
      <c r="D123" s="74" t="s">
        <v>466</v>
      </c>
      <c r="E123" s="65">
        <v>2</v>
      </c>
      <c r="F123" s="90" t="s">
        <v>467</v>
      </c>
      <c r="G123" s="71">
        <v>43769</v>
      </c>
      <c r="H123" s="71">
        <f>G123+((365*5))</f>
        <v>45594</v>
      </c>
    </row>
    <row r="124" spans="1:8" ht="40.5" customHeight="1" x14ac:dyDescent="0.25">
      <c r="A124" s="65">
        <v>391</v>
      </c>
      <c r="B124" s="66" t="s">
        <v>794</v>
      </c>
      <c r="C124" s="66" t="s">
        <v>87</v>
      </c>
      <c r="D124" s="74" t="s">
        <v>795</v>
      </c>
      <c r="E124" s="65">
        <v>1</v>
      </c>
      <c r="F124" s="72" t="s">
        <v>796</v>
      </c>
      <c r="G124" s="71">
        <v>44937</v>
      </c>
      <c r="H124" s="71">
        <f>G124+((365*3))</f>
        <v>46032</v>
      </c>
    </row>
    <row r="125" spans="1:8" ht="76.5" x14ac:dyDescent="0.25">
      <c r="A125" s="65">
        <v>352</v>
      </c>
      <c r="B125" s="79" t="s">
        <v>680</v>
      </c>
      <c r="C125" s="66" t="s">
        <v>272</v>
      </c>
      <c r="D125" s="90" t="s">
        <v>683</v>
      </c>
      <c r="E125" s="65">
        <v>2</v>
      </c>
      <c r="F125" s="72" t="s">
        <v>684</v>
      </c>
      <c r="G125" s="81">
        <v>44552</v>
      </c>
      <c r="H125" s="71">
        <f>G125+((365*2))</f>
        <v>45282</v>
      </c>
    </row>
    <row r="126" spans="1:8" ht="57" customHeight="1" x14ac:dyDescent="0.25">
      <c r="A126" s="65">
        <v>394</v>
      </c>
      <c r="B126" s="79" t="s">
        <v>804</v>
      </c>
      <c r="C126" s="66" t="s">
        <v>13</v>
      </c>
      <c r="D126" s="90" t="s">
        <v>805</v>
      </c>
      <c r="E126" s="65">
        <v>2</v>
      </c>
      <c r="F126" s="72" t="s">
        <v>806</v>
      </c>
      <c r="G126" s="81">
        <v>44927</v>
      </c>
      <c r="H126" s="71">
        <f>G126+((365*3))</f>
        <v>46022</v>
      </c>
    </row>
    <row r="127" spans="1:8" ht="51.75" x14ac:dyDescent="0.25">
      <c r="A127" s="104">
        <v>329</v>
      </c>
      <c r="B127" s="105" t="s">
        <v>609</v>
      </c>
      <c r="C127" s="106" t="s">
        <v>420</v>
      </c>
      <c r="D127" s="107" t="s">
        <v>610</v>
      </c>
      <c r="E127" s="104">
        <v>2</v>
      </c>
      <c r="F127" s="108" t="s">
        <v>611</v>
      </c>
      <c r="G127" s="109">
        <v>44368</v>
      </c>
      <c r="H127" s="109">
        <f>G127+((365*3))</f>
        <v>45463</v>
      </c>
    </row>
    <row r="128" spans="1:8" ht="38.25" customHeight="1" x14ac:dyDescent="0.25">
      <c r="A128" s="104">
        <v>396</v>
      </c>
      <c r="B128" s="105" t="s">
        <v>809</v>
      </c>
      <c r="C128" s="106" t="s">
        <v>787</v>
      </c>
      <c r="D128" s="107" t="s">
        <v>810</v>
      </c>
      <c r="E128" s="104">
        <v>6</v>
      </c>
      <c r="F128" s="108" t="s">
        <v>811</v>
      </c>
      <c r="G128" s="109">
        <v>44951</v>
      </c>
      <c r="H128" s="109">
        <f>G128+((365*3))</f>
        <v>46046</v>
      </c>
    </row>
    <row r="129" spans="1:10" ht="74.25" customHeight="1" x14ac:dyDescent="0.25">
      <c r="A129" s="44">
        <v>389</v>
      </c>
      <c r="B129" s="110" t="s">
        <v>790</v>
      </c>
      <c r="C129" s="43" t="s">
        <v>787</v>
      </c>
      <c r="D129" s="56" t="s">
        <v>788</v>
      </c>
      <c r="E129" s="44">
        <v>1</v>
      </c>
      <c r="F129" s="41" t="s">
        <v>789</v>
      </c>
      <c r="G129" s="45">
        <v>44927</v>
      </c>
      <c r="H129" s="45">
        <f>G129+((365*2))</f>
        <v>45657</v>
      </c>
    </row>
    <row r="130" spans="1:10" ht="77.25" x14ac:dyDescent="0.25">
      <c r="A130" s="44">
        <v>300</v>
      </c>
      <c r="B130" s="43" t="s">
        <v>533</v>
      </c>
      <c r="C130" s="43" t="s">
        <v>221</v>
      </c>
      <c r="D130" s="50" t="s">
        <v>534</v>
      </c>
      <c r="E130" s="44">
        <v>3</v>
      </c>
      <c r="F130" s="55" t="s">
        <v>535</v>
      </c>
      <c r="G130" s="45">
        <v>44228</v>
      </c>
      <c r="H130" s="45">
        <f>G130+((365*3))</f>
        <v>45323</v>
      </c>
    </row>
    <row r="131" spans="1:10" ht="63.75" x14ac:dyDescent="0.25">
      <c r="A131" s="65">
        <v>392</v>
      </c>
      <c r="B131" s="79" t="s">
        <v>797</v>
      </c>
      <c r="C131" s="66" t="s">
        <v>798</v>
      </c>
      <c r="D131" s="95" t="s">
        <v>799</v>
      </c>
      <c r="E131" s="65">
        <v>2</v>
      </c>
      <c r="F131" s="90" t="s">
        <v>800</v>
      </c>
      <c r="G131" s="71">
        <v>44951</v>
      </c>
      <c r="H131" s="71">
        <f>G131+((365*3))</f>
        <v>46046</v>
      </c>
    </row>
    <row r="132" spans="1:10" ht="153.75" x14ac:dyDescent="0.25">
      <c r="A132" s="44">
        <v>310</v>
      </c>
      <c r="B132" s="48" t="s">
        <v>553</v>
      </c>
      <c r="C132" s="48" t="s">
        <v>409</v>
      </c>
      <c r="D132" s="56" t="s">
        <v>555</v>
      </c>
      <c r="E132" s="44">
        <v>5</v>
      </c>
      <c r="F132" s="41" t="s">
        <v>556</v>
      </c>
      <c r="G132" s="57">
        <v>44256</v>
      </c>
      <c r="H132" s="57">
        <f>G132+((365*5))</f>
        <v>46081</v>
      </c>
    </row>
    <row r="133" spans="1:10" ht="51.95" customHeight="1" x14ac:dyDescent="0.25">
      <c r="A133" s="44">
        <v>254</v>
      </c>
      <c r="B133" s="48" t="s">
        <v>451</v>
      </c>
      <c r="C133" s="48" t="s">
        <v>260</v>
      </c>
      <c r="D133" s="49" t="s">
        <v>452</v>
      </c>
      <c r="E133" s="44">
        <v>20</v>
      </c>
      <c r="F133" s="49" t="s">
        <v>453</v>
      </c>
      <c r="G133" s="45">
        <v>43719</v>
      </c>
      <c r="H133" s="45">
        <f>G133+((365*5))</f>
        <v>45544</v>
      </c>
      <c r="J133" s="24" t="str">
        <f ca="1">IF(TODAY()&lt;H63,".","scaduta")</f>
        <v>.</v>
      </c>
    </row>
    <row r="134" spans="1:10" ht="36.75" customHeight="1" x14ac:dyDescent="0.25">
      <c r="A134" s="44">
        <v>402</v>
      </c>
      <c r="B134" s="48" t="s">
        <v>38</v>
      </c>
      <c r="C134" s="48" t="s">
        <v>39</v>
      </c>
      <c r="D134" s="124" t="s">
        <v>40</v>
      </c>
      <c r="E134" s="44">
        <v>2</v>
      </c>
      <c r="F134" s="54" t="s">
        <v>834</v>
      </c>
      <c r="G134" s="45">
        <v>45049</v>
      </c>
      <c r="H134" s="45">
        <f>G134+((365*5))</f>
        <v>46874</v>
      </c>
    </row>
  </sheetData>
  <sortState xmlns:xlrd2="http://schemas.microsoft.com/office/spreadsheetml/2017/richdata2" ref="A3:H118">
    <sortCondition ref="C1"/>
  </sortState>
  <printOptions horizontalCentered="1"/>
  <pageMargins left="0.78740157480314965" right="0.55118110236220474" top="0.98425196850393704" bottom="0.62992125984251968" header="0.47244094488188981" footer="0.39370078740157483"/>
  <pageSetup paperSize="9" fitToHeight="0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9997558519241921"/>
  </sheetPr>
  <dimension ref="A1:J62"/>
  <sheetViews>
    <sheetView showGridLines="0" zoomScale="120" zoomScaleNormal="120" workbookViewId="0">
      <pane ySplit="1" topLeftCell="A35" activePane="bottomLeft" state="frozen"/>
      <selection pane="bottomLeft" activeCell="A58" sqref="A58"/>
    </sheetView>
  </sheetViews>
  <sheetFormatPr defaultColWidth="9" defaultRowHeight="15.75" x14ac:dyDescent="0.25"/>
  <cols>
    <col min="1" max="1" width="6.625" style="2" customWidth="1"/>
    <col min="2" max="2" width="24.625" style="2" customWidth="1"/>
    <col min="3" max="3" width="16.625" style="2" customWidth="1"/>
    <col min="4" max="4" width="30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0" s="1" customFormat="1" ht="33" x14ac:dyDescent="0.2">
      <c r="A1" s="15" t="s">
        <v>380</v>
      </c>
      <c r="B1" s="16" t="s">
        <v>1</v>
      </c>
      <c r="C1" s="14" t="s">
        <v>2</v>
      </c>
      <c r="D1" s="14" t="s">
        <v>3</v>
      </c>
      <c r="E1" s="13" t="s">
        <v>4</v>
      </c>
      <c r="F1" s="14" t="s">
        <v>67</v>
      </c>
      <c r="G1" s="14" t="s">
        <v>5</v>
      </c>
      <c r="H1" s="17" t="s">
        <v>6</v>
      </c>
    </row>
    <row r="2" spans="1:10" ht="51.95" customHeight="1" x14ac:dyDescent="0.25">
      <c r="A2" s="37">
        <v>1</v>
      </c>
      <c r="B2" s="32" t="s">
        <v>394</v>
      </c>
      <c r="C2" s="33" t="s">
        <v>8</v>
      </c>
      <c r="D2" s="9" t="s">
        <v>9</v>
      </c>
      <c r="E2" s="3">
        <v>2</v>
      </c>
      <c r="F2" s="11" t="s">
        <v>58</v>
      </c>
      <c r="G2" s="4">
        <v>39560</v>
      </c>
      <c r="H2" s="5">
        <v>40999</v>
      </c>
      <c r="J2" s="29" t="str">
        <f ca="1">IF(TODAY()&lt;H2,".","scaduta")</f>
        <v>scaduta</v>
      </c>
    </row>
    <row r="3" spans="1:10" ht="51.95" customHeight="1" x14ac:dyDescent="0.25">
      <c r="A3" s="38" t="s">
        <v>393</v>
      </c>
      <c r="B3" s="32" t="s">
        <v>179</v>
      </c>
      <c r="C3" s="32" t="s">
        <v>180</v>
      </c>
      <c r="D3" s="19" t="s">
        <v>140</v>
      </c>
      <c r="E3" s="3">
        <v>10</v>
      </c>
      <c r="F3" s="11" t="s">
        <v>141</v>
      </c>
      <c r="G3" s="4">
        <v>41373</v>
      </c>
      <c r="H3" s="5">
        <f>G3+(365*2)</f>
        <v>42103</v>
      </c>
      <c r="J3" s="29" t="str">
        <f ca="1">IF(TODAY()&lt;H3,".","scaduta")</f>
        <v>scaduta</v>
      </c>
    </row>
    <row r="4" spans="1:10" ht="51.95" customHeight="1" x14ac:dyDescent="0.25">
      <c r="A4" s="37">
        <v>2</v>
      </c>
      <c r="B4" s="32" t="s">
        <v>17</v>
      </c>
      <c r="C4" s="33" t="s">
        <v>10</v>
      </c>
      <c r="D4" s="9" t="s">
        <v>15</v>
      </c>
      <c r="E4" s="3">
        <v>6</v>
      </c>
      <c r="F4" s="9" t="s">
        <v>12</v>
      </c>
      <c r="G4" s="4">
        <v>40463</v>
      </c>
      <c r="H4" s="5">
        <v>41909</v>
      </c>
      <c r="J4" s="29" t="str">
        <f t="shared" ref="J4:J47" ca="1" si="0">IF(TODAY()&lt;H4,"in corso","scaduta")</f>
        <v>scaduta</v>
      </c>
    </row>
    <row r="5" spans="1:10" ht="51.95" customHeight="1" x14ac:dyDescent="0.25">
      <c r="A5" s="37">
        <v>3</v>
      </c>
      <c r="B5" s="32" t="s">
        <v>18</v>
      </c>
      <c r="C5" s="33" t="s">
        <v>13</v>
      </c>
      <c r="D5" s="9" t="s">
        <v>14</v>
      </c>
      <c r="E5" s="3">
        <v>2</v>
      </c>
      <c r="F5" s="11" t="s">
        <v>59</v>
      </c>
      <c r="G5" s="4">
        <v>40544</v>
      </c>
      <c r="H5" s="5">
        <f t="shared" ref="H5:H10" si="1">G5+(365*4)</f>
        <v>42004</v>
      </c>
      <c r="J5" s="29" t="str">
        <f t="shared" ca="1" si="0"/>
        <v>scaduta</v>
      </c>
    </row>
    <row r="6" spans="1:10" ht="51.95" customHeight="1" x14ac:dyDescent="0.25">
      <c r="A6" s="37">
        <v>4</v>
      </c>
      <c r="B6" s="32" t="s">
        <v>19</v>
      </c>
      <c r="C6" s="33" t="s">
        <v>20</v>
      </c>
      <c r="D6" s="9" t="s">
        <v>21</v>
      </c>
      <c r="E6" s="3">
        <v>5</v>
      </c>
      <c r="F6" s="11" t="s">
        <v>60</v>
      </c>
      <c r="G6" s="4">
        <v>40513</v>
      </c>
      <c r="H6" s="5">
        <f t="shared" si="1"/>
        <v>41973</v>
      </c>
      <c r="J6" s="29" t="str">
        <f t="shared" ca="1" si="0"/>
        <v>scaduta</v>
      </c>
    </row>
    <row r="7" spans="1:10" ht="51.95" customHeight="1" x14ac:dyDescent="0.25">
      <c r="A7" s="37">
        <v>5</v>
      </c>
      <c r="B7" s="32" t="s">
        <v>68</v>
      </c>
      <c r="C7" s="33" t="s">
        <v>22</v>
      </c>
      <c r="D7" s="9" t="s">
        <v>23</v>
      </c>
      <c r="E7" s="3">
        <v>1</v>
      </c>
      <c r="F7" s="11" t="s">
        <v>61</v>
      </c>
      <c r="G7" s="4">
        <v>40449</v>
      </c>
      <c r="H7" s="5">
        <f t="shared" si="1"/>
        <v>41909</v>
      </c>
      <c r="J7" s="29" t="str">
        <f t="shared" ca="1" si="0"/>
        <v>scaduta</v>
      </c>
    </row>
    <row r="8" spans="1:10" ht="51.95" customHeight="1" x14ac:dyDescent="0.25">
      <c r="A8" s="37">
        <v>6</v>
      </c>
      <c r="B8" s="32" t="s">
        <v>24</v>
      </c>
      <c r="C8" s="33" t="s">
        <v>25</v>
      </c>
      <c r="D8" s="9" t="s">
        <v>26</v>
      </c>
      <c r="E8" s="3">
        <v>5</v>
      </c>
      <c r="F8" s="11" t="s">
        <v>62</v>
      </c>
      <c r="G8" s="4">
        <v>40518</v>
      </c>
      <c r="H8" s="5">
        <f t="shared" si="1"/>
        <v>41978</v>
      </c>
      <c r="J8" s="29" t="str">
        <f t="shared" ca="1" si="0"/>
        <v>scaduta</v>
      </c>
    </row>
    <row r="9" spans="1:10" ht="51.95" customHeight="1" x14ac:dyDescent="0.25">
      <c r="A9" s="38" t="s">
        <v>390</v>
      </c>
      <c r="B9" s="33" t="s">
        <v>232</v>
      </c>
      <c r="C9" s="34" t="s">
        <v>265</v>
      </c>
      <c r="D9" s="9" t="s">
        <v>299</v>
      </c>
      <c r="E9" s="20" t="s">
        <v>317</v>
      </c>
      <c r="F9" s="11" t="s">
        <v>329</v>
      </c>
      <c r="G9" s="4">
        <v>40602</v>
      </c>
      <c r="H9" s="5">
        <f t="shared" si="1"/>
        <v>42062</v>
      </c>
      <c r="J9" s="29" t="str">
        <f t="shared" ca="1" si="0"/>
        <v>scaduta</v>
      </c>
    </row>
    <row r="10" spans="1:10" ht="51.95" customHeight="1" x14ac:dyDescent="0.25">
      <c r="A10" s="37">
        <v>7</v>
      </c>
      <c r="B10" s="32" t="s">
        <v>27</v>
      </c>
      <c r="C10" s="33" t="s">
        <v>28</v>
      </c>
      <c r="D10" s="9" t="s">
        <v>14</v>
      </c>
      <c r="E10" s="3">
        <v>2</v>
      </c>
      <c r="F10" s="11" t="s">
        <v>63</v>
      </c>
      <c r="G10" s="4">
        <v>40544</v>
      </c>
      <c r="H10" s="5">
        <f t="shared" si="1"/>
        <v>42004</v>
      </c>
      <c r="J10" s="29" t="str">
        <f t="shared" ca="1" si="0"/>
        <v>scaduta</v>
      </c>
    </row>
    <row r="11" spans="1:10" ht="51.95" customHeight="1" x14ac:dyDescent="0.25">
      <c r="A11" s="38" t="s">
        <v>407</v>
      </c>
      <c r="B11" s="33" t="s">
        <v>233</v>
      </c>
      <c r="C11" s="34" t="s">
        <v>266</v>
      </c>
      <c r="D11" s="9" t="s">
        <v>295</v>
      </c>
      <c r="E11" s="20" t="s">
        <v>317</v>
      </c>
      <c r="F11" s="11" t="s">
        <v>222</v>
      </c>
      <c r="G11" s="4">
        <v>40602</v>
      </c>
      <c r="H11" s="5">
        <f>G11+(365*4)</f>
        <v>42062</v>
      </c>
      <c r="J11" s="29" t="str">
        <f t="shared" ca="1" si="0"/>
        <v>scaduta</v>
      </c>
    </row>
    <row r="12" spans="1:10" ht="51.95" customHeight="1" x14ac:dyDescent="0.25">
      <c r="A12" s="37">
        <v>9</v>
      </c>
      <c r="B12" s="32" t="s">
        <v>29</v>
      </c>
      <c r="C12" s="33" t="s">
        <v>30</v>
      </c>
      <c r="D12" s="9" t="s">
        <v>31</v>
      </c>
      <c r="E12" s="3">
        <v>1</v>
      </c>
      <c r="F12" s="11" t="s">
        <v>64</v>
      </c>
      <c r="G12" s="4">
        <v>40544</v>
      </c>
      <c r="H12" s="5">
        <v>40908</v>
      </c>
      <c r="J12" s="29" t="str">
        <f t="shared" ca="1" si="0"/>
        <v>scaduta</v>
      </c>
    </row>
    <row r="13" spans="1:10" ht="51.95" customHeight="1" x14ac:dyDescent="0.25">
      <c r="A13" s="37">
        <v>10</v>
      </c>
      <c r="B13" s="32" t="s">
        <v>32</v>
      </c>
      <c r="C13" s="33" t="s">
        <v>33</v>
      </c>
      <c r="D13" s="9" t="s">
        <v>34</v>
      </c>
      <c r="E13" s="3">
        <v>2</v>
      </c>
      <c r="F13" s="11" t="s">
        <v>52</v>
      </c>
      <c r="G13" s="4">
        <v>40544</v>
      </c>
      <c r="H13" s="5">
        <v>41639</v>
      </c>
      <c r="J13" s="29" t="str">
        <f t="shared" ca="1" si="0"/>
        <v>scaduta</v>
      </c>
    </row>
    <row r="14" spans="1:10" ht="51.95" customHeight="1" x14ac:dyDescent="0.25">
      <c r="A14" s="37">
        <v>11</v>
      </c>
      <c r="B14" s="32" t="s">
        <v>16</v>
      </c>
      <c r="C14" s="33" t="s">
        <v>10</v>
      </c>
      <c r="D14" s="9" t="s">
        <v>11</v>
      </c>
      <c r="E14" s="3">
        <v>2</v>
      </c>
      <c r="F14" s="12" t="s">
        <v>91</v>
      </c>
      <c r="G14" s="4">
        <v>40560</v>
      </c>
      <c r="H14" s="5">
        <v>41655</v>
      </c>
      <c r="J14" s="29" t="str">
        <f t="shared" ca="1" si="0"/>
        <v>scaduta</v>
      </c>
    </row>
    <row r="15" spans="1:10" ht="51.95" customHeight="1" x14ac:dyDescent="0.25">
      <c r="A15" s="38" t="s">
        <v>404</v>
      </c>
      <c r="B15" s="33" t="s">
        <v>237</v>
      </c>
      <c r="C15" s="34" t="s">
        <v>270</v>
      </c>
      <c r="D15" s="9" t="s">
        <v>296</v>
      </c>
      <c r="E15" s="3">
        <v>4</v>
      </c>
      <c r="F15" s="11" t="s">
        <v>323</v>
      </c>
      <c r="G15" s="4">
        <v>40613</v>
      </c>
      <c r="H15" s="5">
        <f t="shared" ref="H15" si="2">G15+(365*4)</f>
        <v>42073</v>
      </c>
      <c r="J15" s="29" t="str">
        <f t="shared" ca="1" si="0"/>
        <v>scaduta</v>
      </c>
    </row>
    <row r="16" spans="1:10" ht="51.95" customHeight="1" x14ac:dyDescent="0.25">
      <c r="A16" s="37">
        <v>12</v>
      </c>
      <c r="B16" s="32" t="s">
        <v>35</v>
      </c>
      <c r="C16" s="33" t="s">
        <v>36</v>
      </c>
      <c r="D16" s="9" t="s">
        <v>37</v>
      </c>
      <c r="E16" s="3">
        <v>2</v>
      </c>
      <c r="F16" s="11" t="s">
        <v>65</v>
      </c>
      <c r="G16" s="4">
        <v>40567</v>
      </c>
      <c r="H16" s="5">
        <v>41662</v>
      </c>
      <c r="J16" s="29" t="str">
        <f t="shared" ca="1" si="0"/>
        <v>scaduta</v>
      </c>
    </row>
    <row r="17" spans="1:10" ht="51.95" customHeight="1" x14ac:dyDescent="0.25">
      <c r="A17" s="38" t="s">
        <v>395</v>
      </c>
      <c r="B17" s="33" t="s">
        <v>238</v>
      </c>
      <c r="C17" s="34" t="s">
        <v>271</v>
      </c>
      <c r="D17" s="9" t="s">
        <v>295</v>
      </c>
      <c r="E17" s="20" t="s">
        <v>317</v>
      </c>
      <c r="F17" s="11" t="s">
        <v>328</v>
      </c>
      <c r="G17" s="4">
        <v>40633</v>
      </c>
      <c r="H17" s="5">
        <f t="shared" ref="H17" si="3">G17+(365*4)</f>
        <v>42093</v>
      </c>
      <c r="J17" s="29" t="str">
        <f t="shared" ca="1" si="0"/>
        <v>scaduta</v>
      </c>
    </row>
    <row r="18" spans="1:10" ht="51.95" customHeight="1" x14ac:dyDescent="0.25">
      <c r="A18" s="37">
        <v>13</v>
      </c>
      <c r="B18" s="32" t="s">
        <v>38</v>
      </c>
      <c r="C18" s="33" t="s">
        <v>39</v>
      </c>
      <c r="D18" s="9" t="s">
        <v>40</v>
      </c>
      <c r="E18" s="3">
        <v>2</v>
      </c>
      <c r="F18" s="11" t="s">
        <v>51</v>
      </c>
      <c r="G18" s="4">
        <v>40540</v>
      </c>
      <c r="H18" s="5">
        <v>41635</v>
      </c>
      <c r="J18" s="29" t="str">
        <f t="shared" ca="1" si="0"/>
        <v>scaduta</v>
      </c>
    </row>
    <row r="19" spans="1:10" ht="51.95" customHeight="1" x14ac:dyDescent="0.25">
      <c r="A19" s="38" t="s">
        <v>391</v>
      </c>
      <c r="B19" s="33" t="s">
        <v>32</v>
      </c>
      <c r="C19" s="34" t="s">
        <v>33</v>
      </c>
      <c r="D19" s="9" t="s">
        <v>303</v>
      </c>
      <c r="E19" s="20" t="s">
        <v>317</v>
      </c>
      <c r="F19" s="11" t="s">
        <v>321</v>
      </c>
      <c r="G19" s="4">
        <v>40659</v>
      </c>
      <c r="H19" s="5">
        <f>G19+(365*4)</f>
        <v>42119</v>
      </c>
      <c r="J19" s="29" t="str">
        <f t="shared" ca="1" si="0"/>
        <v>scaduta</v>
      </c>
    </row>
    <row r="20" spans="1:10" ht="51.95" customHeight="1" x14ac:dyDescent="0.25">
      <c r="A20" s="37">
        <v>14</v>
      </c>
      <c r="B20" s="32" t="s">
        <v>41</v>
      </c>
      <c r="C20" s="33" t="s">
        <v>42</v>
      </c>
      <c r="D20" s="9" t="s">
        <v>43</v>
      </c>
      <c r="E20" s="3">
        <v>2</v>
      </c>
      <c r="F20" s="11" t="s">
        <v>92</v>
      </c>
      <c r="G20" s="4">
        <v>40574</v>
      </c>
      <c r="H20" s="5">
        <v>41304</v>
      </c>
      <c r="J20" s="29" t="str">
        <f t="shared" ca="1" si="0"/>
        <v>scaduta</v>
      </c>
    </row>
    <row r="21" spans="1:10" ht="51.95" customHeight="1" x14ac:dyDescent="0.25">
      <c r="A21" s="37">
        <v>15</v>
      </c>
      <c r="B21" s="32" t="s">
        <v>44</v>
      </c>
      <c r="C21" s="33" t="s">
        <v>45</v>
      </c>
      <c r="D21" s="9" t="s">
        <v>46</v>
      </c>
      <c r="E21" s="3">
        <v>1</v>
      </c>
      <c r="F21" s="11" t="s">
        <v>66</v>
      </c>
      <c r="G21" s="4">
        <v>40544</v>
      </c>
      <c r="H21" s="5">
        <v>40908</v>
      </c>
      <c r="J21" s="29" t="str">
        <f t="shared" ca="1" si="0"/>
        <v>scaduta</v>
      </c>
    </row>
    <row r="22" spans="1:10" ht="51.95" customHeight="1" x14ac:dyDescent="0.25">
      <c r="A22" s="37">
        <v>16</v>
      </c>
      <c r="B22" s="32" t="s">
        <v>48</v>
      </c>
      <c r="C22" s="33" t="s">
        <v>47</v>
      </c>
      <c r="D22" s="18" t="s">
        <v>49</v>
      </c>
      <c r="E22" s="3">
        <v>2</v>
      </c>
      <c r="F22" s="11" t="s">
        <v>50</v>
      </c>
      <c r="G22" s="4">
        <v>40583</v>
      </c>
      <c r="H22" s="5">
        <v>41313</v>
      </c>
      <c r="J22" s="29" t="str">
        <f t="shared" ca="1" si="0"/>
        <v>scaduta</v>
      </c>
    </row>
    <row r="23" spans="1:10" ht="51.95" customHeight="1" x14ac:dyDescent="0.25">
      <c r="A23" s="37">
        <v>17</v>
      </c>
      <c r="B23" s="32" t="s">
        <v>53</v>
      </c>
      <c r="C23" s="33" t="s">
        <v>54</v>
      </c>
      <c r="D23" s="18" t="s">
        <v>49</v>
      </c>
      <c r="E23" s="3">
        <v>2</v>
      </c>
      <c r="F23" s="11" t="s">
        <v>90</v>
      </c>
      <c r="G23" s="4">
        <v>40584</v>
      </c>
      <c r="H23" s="5">
        <v>41314</v>
      </c>
      <c r="J23" s="29" t="str">
        <f t="shared" ca="1" si="0"/>
        <v>scaduta</v>
      </c>
    </row>
    <row r="24" spans="1:10" ht="51.95" customHeight="1" x14ac:dyDescent="0.25">
      <c r="A24" s="37">
        <v>18</v>
      </c>
      <c r="B24" s="32" t="s">
        <v>55</v>
      </c>
      <c r="C24" s="35" t="s">
        <v>69</v>
      </c>
      <c r="D24" s="11" t="s">
        <v>56</v>
      </c>
      <c r="E24" s="3">
        <v>3</v>
      </c>
      <c r="F24" s="11" t="s">
        <v>57</v>
      </c>
      <c r="G24" s="4">
        <v>40592</v>
      </c>
      <c r="H24" s="5">
        <v>41322</v>
      </c>
      <c r="J24" s="29" t="str">
        <f t="shared" ca="1" si="0"/>
        <v>scaduta</v>
      </c>
    </row>
    <row r="25" spans="1:10" ht="51.95" customHeight="1" x14ac:dyDescent="0.25">
      <c r="A25" s="38" t="s">
        <v>408</v>
      </c>
      <c r="B25" s="33" t="s">
        <v>243</v>
      </c>
      <c r="C25" s="34" t="s">
        <v>276</v>
      </c>
      <c r="D25" s="9" t="s">
        <v>296</v>
      </c>
      <c r="E25" s="20" t="s">
        <v>317</v>
      </c>
      <c r="F25" s="11" t="s">
        <v>323</v>
      </c>
      <c r="G25" s="4">
        <v>40689</v>
      </c>
      <c r="H25" s="5">
        <f>G25+(365*4)</f>
        <v>42149</v>
      </c>
      <c r="J25" s="29" t="str">
        <f t="shared" ca="1" si="0"/>
        <v>scaduta</v>
      </c>
    </row>
    <row r="26" spans="1:10" ht="51.95" customHeight="1" x14ac:dyDescent="0.25">
      <c r="A26" s="37">
        <v>19</v>
      </c>
      <c r="B26" s="32" t="s">
        <v>72</v>
      </c>
      <c r="C26" s="33" t="s">
        <v>74</v>
      </c>
      <c r="D26" s="9" t="s">
        <v>75</v>
      </c>
      <c r="E26" s="3">
        <v>3</v>
      </c>
      <c r="F26" s="11" t="s">
        <v>70</v>
      </c>
      <c r="G26" s="4">
        <v>40603</v>
      </c>
      <c r="H26" s="5">
        <v>41698</v>
      </c>
      <c r="J26" s="29" t="str">
        <f t="shared" ca="1" si="0"/>
        <v>scaduta</v>
      </c>
    </row>
    <row r="27" spans="1:10" ht="51.95" customHeight="1" x14ac:dyDescent="0.25">
      <c r="A27" s="37">
        <v>20</v>
      </c>
      <c r="B27" s="32" t="s">
        <v>73</v>
      </c>
      <c r="C27" s="33" t="s">
        <v>8</v>
      </c>
      <c r="D27" s="9" t="s">
        <v>76</v>
      </c>
      <c r="E27" s="3">
        <v>2</v>
      </c>
      <c r="F27" s="11" t="s">
        <v>71</v>
      </c>
      <c r="G27" s="4">
        <v>40603</v>
      </c>
      <c r="H27" s="5">
        <f>G27+(365*4)</f>
        <v>42063</v>
      </c>
      <c r="J27" s="29" t="str">
        <f t="shared" ca="1" si="0"/>
        <v>scaduta</v>
      </c>
    </row>
    <row r="28" spans="1:10" ht="51.95" customHeight="1" x14ac:dyDescent="0.25">
      <c r="A28" s="38" t="s">
        <v>405</v>
      </c>
      <c r="B28" s="36" t="s">
        <v>340</v>
      </c>
      <c r="C28" s="34" t="s">
        <v>74</v>
      </c>
      <c r="D28" s="9" t="s">
        <v>307</v>
      </c>
      <c r="E28" s="20" t="s">
        <v>317</v>
      </c>
      <c r="F28" s="11" t="s">
        <v>328</v>
      </c>
      <c r="G28" s="4">
        <v>40724</v>
      </c>
      <c r="H28" s="5">
        <f>G28+(365*4)</f>
        <v>42184</v>
      </c>
      <c r="J28" s="29" t="str">
        <f t="shared" ca="1" si="0"/>
        <v>scaduta</v>
      </c>
    </row>
    <row r="29" spans="1:10" ht="51.95" customHeight="1" x14ac:dyDescent="0.25">
      <c r="A29" s="37">
        <v>22</v>
      </c>
      <c r="B29" s="32" t="s">
        <v>78</v>
      </c>
      <c r="C29" s="33" t="s">
        <v>79</v>
      </c>
      <c r="D29" s="9" t="s">
        <v>80</v>
      </c>
      <c r="E29" s="3">
        <v>1</v>
      </c>
      <c r="F29" s="11" t="s">
        <v>81</v>
      </c>
      <c r="G29" s="4">
        <v>40632</v>
      </c>
      <c r="H29" s="5">
        <v>41362</v>
      </c>
      <c r="J29" s="29" t="str">
        <f t="shared" ca="1" si="0"/>
        <v>scaduta</v>
      </c>
    </row>
    <row r="30" spans="1:10" ht="51.95" customHeight="1" x14ac:dyDescent="0.25">
      <c r="A30" s="38" t="s">
        <v>334</v>
      </c>
      <c r="B30" s="32" t="s">
        <v>217</v>
      </c>
      <c r="C30" s="32" t="s">
        <v>218</v>
      </c>
      <c r="D30" s="19" t="s">
        <v>173</v>
      </c>
      <c r="E30" s="3">
        <v>2</v>
      </c>
      <c r="F30" s="11" t="s">
        <v>337</v>
      </c>
      <c r="G30" s="4">
        <v>41326</v>
      </c>
      <c r="H30" s="5">
        <f>G30+(365*2)</f>
        <v>42056</v>
      </c>
      <c r="J30" s="29" t="str">
        <f t="shared" ca="1" si="0"/>
        <v>scaduta</v>
      </c>
    </row>
    <row r="31" spans="1:10" ht="51.95" customHeight="1" x14ac:dyDescent="0.25">
      <c r="A31" s="37">
        <v>23</v>
      </c>
      <c r="B31" s="32" t="s">
        <v>82</v>
      </c>
      <c r="C31" s="33" t="s">
        <v>83</v>
      </c>
      <c r="D31" s="9" t="s">
        <v>84</v>
      </c>
      <c r="E31" s="3">
        <v>1</v>
      </c>
      <c r="F31" s="11" t="s">
        <v>85</v>
      </c>
      <c r="G31" s="4">
        <v>40644</v>
      </c>
      <c r="H31" s="5">
        <v>41374</v>
      </c>
      <c r="J31" s="29" t="str">
        <f t="shared" ca="1" si="0"/>
        <v>scaduta</v>
      </c>
    </row>
    <row r="32" spans="1:10" ht="51.95" customHeight="1" x14ac:dyDescent="0.25">
      <c r="A32" s="38" t="s">
        <v>335</v>
      </c>
      <c r="B32" s="36" t="s">
        <v>219</v>
      </c>
      <c r="C32" s="34" t="s">
        <v>220</v>
      </c>
      <c r="D32" s="9" t="s">
        <v>175</v>
      </c>
      <c r="E32" s="3">
        <v>2</v>
      </c>
      <c r="F32" s="11" t="s">
        <v>338</v>
      </c>
      <c r="G32" s="4">
        <v>41466</v>
      </c>
      <c r="H32" s="5">
        <f>G32+(365*2)</f>
        <v>42196</v>
      </c>
      <c r="J32" s="29" t="str">
        <f t="shared" ca="1" si="0"/>
        <v>scaduta</v>
      </c>
    </row>
    <row r="33" spans="1:10" ht="51.95" customHeight="1" x14ac:dyDescent="0.25">
      <c r="A33" s="37">
        <v>24</v>
      </c>
      <c r="B33" s="32" t="s">
        <v>86</v>
      </c>
      <c r="C33" s="33" t="s">
        <v>87</v>
      </c>
      <c r="D33" s="9" t="s">
        <v>88</v>
      </c>
      <c r="E33" s="3">
        <v>1</v>
      </c>
      <c r="F33" s="11" t="s">
        <v>89</v>
      </c>
      <c r="G33" s="4">
        <v>40544</v>
      </c>
      <c r="H33" s="5">
        <v>40908</v>
      </c>
      <c r="J33" s="29" t="str">
        <f t="shared" ca="1" si="0"/>
        <v>scaduta</v>
      </c>
    </row>
    <row r="34" spans="1:10" ht="51.95" customHeight="1" x14ac:dyDescent="0.25">
      <c r="A34" s="38" t="s">
        <v>336</v>
      </c>
      <c r="B34" s="32" t="s">
        <v>188</v>
      </c>
      <c r="C34" s="32" t="s">
        <v>189</v>
      </c>
      <c r="D34" s="19" t="s">
        <v>177</v>
      </c>
      <c r="E34" s="3">
        <v>5</v>
      </c>
      <c r="F34" s="11" t="s">
        <v>178</v>
      </c>
      <c r="G34" s="4">
        <v>41473</v>
      </c>
      <c r="H34" s="5">
        <f>G34+(365*2)</f>
        <v>42203</v>
      </c>
      <c r="J34" s="29" t="str">
        <f t="shared" ca="1" si="0"/>
        <v>scaduta</v>
      </c>
    </row>
    <row r="35" spans="1:10" ht="51.95" customHeight="1" x14ac:dyDescent="0.25">
      <c r="A35" s="37">
        <v>25</v>
      </c>
      <c r="B35" s="32" t="s">
        <v>93</v>
      </c>
      <c r="C35" s="33" t="s">
        <v>94</v>
      </c>
      <c r="D35" s="9" t="s">
        <v>95</v>
      </c>
      <c r="E35" s="3">
        <v>3</v>
      </c>
      <c r="F35" s="11" t="s">
        <v>96</v>
      </c>
      <c r="G35" s="4">
        <v>40544</v>
      </c>
      <c r="H35" s="5">
        <v>41639</v>
      </c>
      <c r="J35" s="29" t="str">
        <f t="shared" ca="1" si="0"/>
        <v>scaduta</v>
      </c>
    </row>
    <row r="36" spans="1:10" ht="51.95" customHeight="1" x14ac:dyDescent="0.25">
      <c r="A36" s="38" t="s">
        <v>406</v>
      </c>
      <c r="B36" s="33" t="s">
        <v>247</v>
      </c>
      <c r="C36" s="34" t="s">
        <v>280</v>
      </c>
      <c r="D36" s="9" t="s">
        <v>302</v>
      </c>
      <c r="E36" s="20" t="s">
        <v>317</v>
      </c>
      <c r="F36" s="11" t="s">
        <v>323</v>
      </c>
      <c r="G36" s="4">
        <v>40772</v>
      </c>
      <c r="H36" s="5">
        <f>G36+(365*4)</f>
        <v>42232</v>
      </c>
      <c r="J36" s="29" t="str">
        <f t="shared" ca="1" si="0"/>
        <v>scaduta</v>
      </c>
    </row>
    <row r="37" spans="1:10" ht="51.95" customHeight="1" x14ac:dyDescent="0.25">
      <c r="A37" s="37">
        <v>26</v>
      </c>
      <c r="B37" s="32" t="s">
        <v>97</v>
      </c>
      <c r="C37" s="33" t="s">
        <v>98</v>
      </c>
      <c r="D37" s="9" t="s">
        <v>99</v>
      </c>
      <c r="E37" s="3">
        <v>2</v>
      </c>
      <c r="F37" s="11" t="s">
        <v>100</v>
      </c>
      <c r="G37" s="4">
        <v>40544</v>
      </c>
      <c r="H37" s="5">
        <v>41639</v>
      </c>
      <c r="J37" s="29" t="str">
        <f t="shared" ca="1" si="0"/>
        <v>scaduta</v>
      </c>
    </row>
    <row r="38" spans="1:10" ht="51.95" customHeight="1" x14ac:dyDescent="0.25">
      <c r="A38" s="38" t="s">
        <v>400</v>
      </c>
      <c r="B38" s="33" t="s">
        <v>225</v>
      </c>
      <c r="C38" s="34" t="s">
        <v>283</v>
      </c>
      <c r="D38" s="9" t="s">
        <v>309</v>
      </c>
      <c r="E38" s="20" t="s">
        <v>317</v>
      </c>
      <c r="F38" s="11" t="s">
        <v>324</v>
      </c>
      <c r="G38" s="4">
        <v>40844</v>
      </c>
      <c r="H38" s="5">
        <f t="shared" ref="H38" si="4">G38+(365*4)</f>
        <v>42304</v>
      </c>
      <c r="J38" s="29" t="str">
        <f t="shared" ca="1" si="0"/>
        <v>scaduta</v>
      </c>
    </row>
    <row r="39" spans="1:10" ht="51.95" customHeight="1" x14ac:dyDescent="0.25">
      <c r="A39" s="37">
        <v>27</v>
      </c>
      <c r="B39" s="32" t="s">
        <v>101</v>
      </c>
      <c r="C39" s="33" t="s">
        <v>30</v>
      </c>
      <c r="D39" s="9" t="s">
        <v>88</v>
      </c>
      <c r="E39" s="3">
        <v>1</v>
      </c>
      <c r="F39" s="11" t="s">
        <v>102</v>
      </c>
      <c r="G39" s="4">
        <v>40909</v>
      </c>
      <c r="H39" s="5">
        <v>41274</v>
      </c>
      <c r="J39" s="29" t="str">
        <f t="shared" ca="1" si="0"/>
        <v>scaduta</v>
      </c>
    </row>
    <row r="40" spans="1:10" ht="51.95" customHeight="1" x14ac:dyDescent="0.25">
      <c r="A40" s="38" t="s">
        <v>403</v>
      </c>
      <c r="B40" s="33" t="s">
        <v>248</v>
      </c>
      <c r="C40" s="34" t="s">
        <v>281</v>
      </c>
      <c r="D40" s="9" t="s">
        <v>304</v>
      </c>
      <c r="E40" s="20" t="s">
        <v>317</v>
      </c>
      <c r="F40" s="11" t="s">
        <v>325</v>
      </c>
      <c r="G40" s="4">
        <v>40787</v>
      </c>
      <c r="H40" s="5">
        <f t="shared" ref="H40" si="5">G40+(365*4)</f>
        <v>42247</v>
      </c>
      <c r="J40" s="29" t="str">
        <f t="shared" ca="1" si="0"/>
        <v>scaduta</v>
      </c>
    </row>
    <row r="41" spans="1:10" ht="51.95" customHeight="1" x14ac:dyDescent="0.25">
      <c r="A41" s="37">
        <v>28</v>
      </c>
      <c r="B41" s="32" t="s">
        <v>103</v>
      </c>
      <c r="C41" s="33" t="s">
        <v>7</v>
      </c>
      <c r="D41" s="9" t="s">
        <v>104</v>
      </c>
      <c r="E41" s="3">
        <v>3</v>
      </c>
      <c r="F41" s="11" t="s">
        <v>105</v>
      </c>
      <c r="G41" s="4">
        <v>40983</v>
      </c>
      <c r="H41" s="5">
        <f>G41+(365*3)</f>
        <v>42078</v>
      </c>
      <c r="J41" s="29" t="str">
        <f t="shared" ca="1" si="0"/>
        <v>scaduta</v>
      </c>
    </row>
    <row r="42" spans="1:10" ht="51.95" customHeight="1" x14ac:dyDescent="0.25">
      <c r="A42" s="37">
        <v>29</v>
      </c>
      <c r="B42" s="32" t="s">
        <v>44</v>
      </c>
      <c r="C42" s="33" t="s">
        <v>45</v>
      </c>
      <c r="D42" s="9" t="s">
        <v>46</v>
      </c>
      <c r="E42" s="3">
        <v>1</v>
      </c>
      <c r="F42" s="11" t="s">
        <v>66</v>
      </c>
      <c r="G42" s="4">
        <v>40909</v>
      </c>
      <c r="H42" s="5">
        <v>41274</v>
      </c>
      <c r="J42" s="29" t="str">
        <f t="shared" ca="1" si="0"/>
        <v>scaduta</v>
      </c>
    </row>
    <row r="43" spans="1:10" ht="51.95" customHeight="1" x14ac:dyDescent="0.25">
      <c r="A43" s="37">
        <v>31</v>
      </c>
      <c r="B43" s="32" t="s">
        <v>48</v>
      </c>
      <c r="C43" s="33" t="s">
        <v>47</v>
      </c>
      <c r="D43" s="18" t="s">
        <v>49</v>
      </c>
      <c r="E43" s="3">
        <v>3</v>
      </c>
      <c r="F43" s="11" t="s">
        <v>50</v>
      </c>
      <c r="G43" s="4">
        <v>41017</v>
      </c>
      <c r="H43" s="5">
        <v>41746</v>
      </c>
      <c r="J43" s="29" t="str">
        <f t="shared" ca="1" si="0"/>
        <v>scaduta</v>
      </c>
    </row>
    <row r="44" spans="1:10" ht="51.95" customHeight="1" x14ac:dyDescent="0.25">
      <c r="A44" s="37">
        <v>32</v>
      </c>
      <c r="B44" s="32" t="s">
        <v>106</v>
      </c>
      <c r="C44" s="33" t="s">
        <v>20</v>
      </c>
      <c r="D44" s="9" t="s">
        <v>107</v>
      </c>
      <c r="E44" s="3">
        <v>2</v>
      </c>
      <c r="F44" s="11" t="s">
        <v>108</v>
      </c>
      <c r="G44" s="4">
        <v>41061</v>
      </c>
      <c r="H44" s="5">
        <v>41790</v>
      </c>
      <c r="J44" s="29" t="str">
        <f t="shared" ca="1" si="0"/>
        <v>scaduta</v>
      </c>
    </row>
    <row r="45" spans="1:10" ht="51.95" customHeight="1" x14ac:dyDescent="0.25">
      <c r="A45" s="37">
        <v>33</v>
      </c>
      <c r="B45" s="32" t="s">
        <v>41</v>
      </c>
      <c r="C45" s="33" t="s">
        <v>42</v>
      </c>
      <c r="D45" s="9" t="s">
        <v>43</v>
      </c>
      <c r="E45" s="3">
        <v>5</v>
      </c>
      <c r="F45" s="11" t="s">
        <v>92</v>
      </c>
      <c r="G45" s="4">
        <v>41050</v>
      </c>
      <c r="H45" s="5">
        <v>41779</v>
      </c>
      <c r="J45" s="29" t="str">
        <f t="shared" ca="1" si="0"/>
        <v>scaduta</v>
      </c>
    </row>
    <row r="46" spans="1:10" ht="51.95" customHeight="1" x14ac:dyDescent="0.25">
      <c r="A46" s="37">
        <v>34</v>
      </c>
      <c r="B46" s="32" t="s">
        <v>109</v>
      </c>
      <c r="C46" s="33" t="s">
        <v>110</v>
      </c>
      <c r="D46" s="9" t="s">
        <v>111</v>
      </c>
      <c r="E46" s="3">
        <v>2</v>
      </c>
      <c r="F46" s="11" t="s">
        <v>112</v>
      </c>
      <c r="G46" s="4">
        <v>41060</v>
      </c>
      <c r="H46" s="5">
        <v>41424</v>
      </c>
      <c r="J46" s="29" t="str">
        <f t="shared" ca="1" si="0"/>
        <v>scaduta</v>
      </c>
    </row>
    <row r="47" spans="1:10" ht="51.95" customHeight="1" x14ac:dyDescent="0.25">
      <c r="A47" s="37">
        <v>36</v>
      </c>
      <c r="B47" s="32" t="s">
        <v>113</v>
      </c>
      <c r="C47" s="33" t="s">
        <v>114</v>
      </c>
      <c r="D47" s="9" t="s">
        <v>115</v>
      </c>
      <c r="E47" s="3">
        <v>2</v>
      </c>
      <c r="F47" s="11" t="s">
        <v>116</v>
      </c>
      <c r="G47" s="4">
        <v>41091</v>
      </c>
      <c r="H47" s="5">
        <f>G47+(365*3)</f>
        <v>42186</v>
      </c>
      <c r="J47" s="29" t="str">
        <f t="shared" ca="1" si="0"/>
        <v>scaduta</v>
      </c>
    </row>
    <row r="48" spans="1:10" ht="51.95" customHeight="1" x14ac:dyDescent="0.25">
      <c r="A48" s="37">
        <v>37</v>
      </c>
      <c r="B48" s="32" t="s">
        <v>117</v>
      </c>
      <c r="C48" s="33" t="s">
        <v>8</v>
      </c>
      <c r="D48" s="9" t="s">
        <v>118</v>
      </c>
      <c r="E48" s="3">
        <v>1</v>
      </c>
      <c r="F48" s="11" t="s">
        <v>119</v>
      </c>
      <c r="G48" s="4">
        <v>41091</v>
      </c>
      <c r="H48" s="5">
        <v>41820</v>
      </c>
      <c r="J48" s="30" t="str">
        <f t="shared" ref="J48:J62" ca="1" si="6">IF(TODAY()&lt;H48,"in corso","scaduta")</f>
        <v>scaduta</v>
      </c>
    </row>
    <row r="49" spans="1:10" ht="51.95" customHeight="1" x14ac:dyDescent="0.25">
      <c r="A49" s="37">
        <v>38</v>
      </c>
      <c r="B49" s="32" t="s">
        <v>133</v>
      </c>
      <c r="C49" s="33" t="s">
        <v>8</v>
      </c>
      <c r="D49" s="9" t="s">
        <v>120</v>
      </c>
      <c r="E49" s="3">
        <v>2</v>
      </c>
      <c r="F49" s="11" t="s">
        <v>121</v>
      </c>
      <c r="G49" s="4">
        <v>41000</v>
      </c>
      <c r="H49" s="5">
        <v>42460</v>
      </c>
      <c r="J49" s="31" t="s">
        <v>339</v>
      </c>
    </row>
    <row r="50" spans="1:10" ht="51.95" customHeight="1" x14ac:dyDescent="0.25">
      <c r="A50" s="38" t="s">
        <v>378</v>
      </c>
      <c r="B50" s="33" t="s">
        <v>258</v>
      </c>
      <c r="C50" s="34" t="s">
        <v>291</v>
      </c>
      <c r="D50" s="9" t="s">
        <v>142</v>
      </c>
      <c r="E50" s="20" t="s">
        <v>317</v>
      </c>
      <c r="F50" s="11" t="s">
        <v>333</v>
      </c>
      <c r="G50" s="4">
        <v>41270</v>
      </c>
      <c r="H50" s="5">
        <f>G50+(365*2)</f>
        <v>42000</v>
      </c>
      <c r="J50" s="30" t="str">
        <f t="shared" ca="1" si="6"/>
        <v>scaduta</v>
      </c>
    </row>
    <row r="51" spans="1:10" ht="51.95" customHeight="1" x14ac:dyDescent="0.25">
      <c r="A51" s="38" t="s">
        <v>379</v>
      </c>
      <c r="B51" s="33" t="s">
        <v>259</v>
      </c>
      <c r="C51" s="34" t="s">
        <v>292</v>
      </c>
      <c r="D51" s="9" t="s">
        <v>142</v>
      </c>
      <c r="E51" s="20" t="s">
        <v>317</v>
      </c>
      <c r="F51" s="11" t="s">
        <v>330</v>
      </c>
      <c r="G51" s="4">
        <v>41283</v>
      </c>
      <c r="H51" s="5">
        <f>G51+(365*2)</f>
        <v>42013</v>
      </c>
      <c r="J51" s="30" t="str">
        <f t="shared" ca="1" si="6"/>
        <v>scaduta</v>
      </c>
    </row>
    <row r="52" spans="1:10" ht="51.95" customHeight="1" x14ac:dyDescent="0.25">
      <c r="A52" s="37">
        <v>41</v>
      </c>
      <c r="B52" s="32" t="s">
        <v>123</v>
      </c>
      <c r="C52" s="33" t="s">
        <v>10</v>
      </c>
      <c r="D52" s="9" t="s">
        <v>124</v>
      </c>
      <c r="E52" s="3">
        <v>16</v>
      </c>
      <c r="F52" s="11" t="s">
        <v>125</v>
      </c>
      <c r="G52" s="4">
        <v>41242</v>
      </c>
      <c r="H52" s="5">
        <f>G52+((365*2)-1)</f>
        <v>41971</v>
      </c>
      <c r="J52" s="30" t="str">
        <f t="shared" ca="1" si="6"/>
        <v>scaduta</v>
      </c>
    </row>
    <row r="53" spans="1:10" ht="51.95" customHeight="1" x14ac:dyDescent="0.25">
      <c r="A53" s="37">
        <v>42</v>
      </c>
      <c r="B53" s="32" t="s">
        <v>29</v>
      </c>
      <c r="C53" s="33" t="s">
        <v>30</v>
      </c>
      <c r="D53" s="9" t="s">
        <v>31</v>
      </c>
      <c r="E53" s="3">
        <v>1</v>
      </c>
      <c r="F53" s="11" t="s">
        <v>64</v>
      </c>
      <c r="G53" s="4">
        <v>41275</v>
      </c>
      <c r="H53" s="5">
        <f>G53+364</f>
        <v>41639</v>
      </c>
      <c r="J53" s="30" t="str">
        <f t="shared" ca="1" si="6"/>
        <v>scaduta</v>
      </c>
    </row>
    <row r="54" spans="1:10" ht="51.95" customHeight="1" x14ac:dyDescent="0.25">
      <c r="A54" s="37">
        <v>44</v>
      </c>
      <c r="B54" s="32" t="s">
        <v>55</v>
      </c>
      <c r="C54" s="33" t="s">
        <v>10</v>
      </c>
      <c r="D54" s="11" t="s">
        <v>392</v>
      </c>
      <c r="E54" s="3">
        <v>3</v>
      </c>
      <c r="F54" s="11" t="s">
        <v>57</v>
      </c>
      <c r="G54" s="4">
        <v>41437</v>
      </c>
      <c r="H54" s="5">
        <f>G54+((365*2)-1)</f>
        <v>42166</v>
      </c>
      <c r="J54" s="30" t="str">
        <f t="shared" ca="1" si="6"/>
        <v>scaduta</v>
      </c>
    </row>
    <row r="55" spans="1:10" ht="51.95" customHeight="1" x14ac:dyDescent="0.25">
      <c r="A55" s="37">
        <v>45</v>
      </c>
      <c r="B55" s="32" t="s">
        <v>134</v>
      </c>
      <c r="C55" s="33" t="s">
        <v>126</v>
      </c>
      <c r="D55" s="9" t="s">
        <v>122</v>
      </c>
      <c r="E55" s="3">
        <v>2</v>
      </c>
      <c r="F55" s="11" t="s">
        <v>127</v>
      </c>
      <c r="G55" s="4">
        <v>41426</v>
      </c>
      <c r="H55" s="5">
        <f>G55+((365*1)-1)</f>
        <v>41790</v>
      </c>
      <c r="J55" s="30" t="str">
        <f t="shared" ca="1" si="6"/>
        <v>scaduta</v>
      </c>
    </row>
    <row r="56" spans="1:10" ht="51.95" customHeight="1" x14ac:dyDescent="0.25">
      <c r="A56" s="37">
        <v>46</v>
      </c>
      <c r="B56" s="32" t="s">
        <v>136</v>
      </c>
      <c r="C56" s="33" t="s">
        <v>110</v>
      </c>
      <c r="D56" s="9" t="s">
        <v>111</v>
      </c>
      <c r="E56" s="3">
        <v>2</v>
      </c>
      <c r="F56" s="11" t="s">
        <v>112</v>
      </c>
      <c r="G56" s="4">
        <v>41426</v>
      </c>
      <c r="H56" s="5">
        <f>G56+((365*2)-1)</f>
        <v>42155</v>
      </c>
      <c r="J56" s="29" t="str">
        <f t="shared" ref="J56" ca="1" si="7">IF(TODAY()&lt;H56,".","scaduta")</f>
        <v>scaduta</v>
      </c>
    </row>
    <row r="57" spans="1:10" ht="51.95" customHeight="1" x14ac:dyDescent="0.25">
      <c r="A57" s="37">
        <v>47</v>
      </c>
      <c r="B57" s="32" t="s">
        <v>133</v>
      </c>
      <c r="C57" s="33" t="s">
        <v>8</v>
      </c>
      <c r="D57" s="9" t="s">
        <v>120</v>
      </c>
      <c r="E57" s="3">
        <v>1</v>
      </c>
      <c r="F57" s="11" t="s">
        <v>128</v>
      </c>
      <c r="G57" s="4">
        <v>41609</v>
      </c>
      <c r="H57" s="5">
        <f>G57+((365*1)-1)</f>
        <v>41973</v>
      </c>
      <c r="J57" s="30" t="str">
        <f t="shared" ca="1" si="6"/>
        <v>scaduta</v>
      </c>
    </row>
    <row r="58" spans="1:10" ht="51.95" customHeight="1" x14ac:dyDescent="0.25">
      <c r="A58" s="37">
        <v>50</v>
      </c>
      <c r="B58" s="32" t="s">
        <v>340</v>
      </c>
      <c r="C58" s="33" t="s">
        <v>45</v>
      </c>
      <c r="D58" s="9" t="s">
        <v>129</v>
      </c>
      <c r="E58" s="3">
        <v>2</v>
      </c>
      <c r="F58" s="11" t="s">
        <v>130</v>
      </c>
      <c r="G58" s="4">
        <v>41584</v>
      </c>
      <c r="H58" s="5">
        <f>G58+((365*2)-1)</f>
        <v>42313</v>
      </c>
      <c r="J58" s="30" t="str">
        <f t="shared" ca="1" si="6"/>
        <v>scaduta</v>
      </c>
    </row>
    <row r="59" spans="1:10" ht="51.95" customHeight="1" x14ac:dyDescent="0.25">
      <c r="A59" s="37">
        <v>52</v>
      </c>
      <c r="B59" s="32" t="s">
        <v>135</v>
      </c>
      <c r="C59" s="33" t="s">
        <v>30</v>
      </c>
      <c r="D59" s="9" t="s">
        <v>31</v>
      </c>
      <c r="E59" s="3">
        <v>1</v>
      </c>
      <c r="F59" s="11" t="s">
        <v>131</v>
      </c>
      <c r="G59" s="4">
        <v>41640</v>
      </c>
      <c r="H59" s="5">
        <f>G59+364</f>
        <v>42004</v>
      </c>
      <c r="J59" s="30" t="str">
        <f t="shared" ca="1" si="6"/>
        <v>scaduta</v>
      </c>
    </row>
    <row r="60" spans="1:10" ht="51.95" customHeight="1" x14ac:dyDescent="0.25">
      <c r="A60" s="37">
        <v>74</v>
      </c>
      <c r="B60" s="32" t="s">
        <v>44</v>
      </c>
      <c r="C60" s="33" t="s">
        <v>45</v>
      </c>
      <c r="D60" s="9" t="s">
        <v>383</v>
      </c>
      <c r="E60" s="3">
        <v>5</v>
      </c>
      <c r="F60" s="11" t="s">
        <v>222</v>
      </c>
      <c r="G60" s="4">
        <v>41948</v>
      </c>
      <c r="H60" s="5">
        <f>G60+((28*2))</f>
        <v>42004</v>
      </c>
      <c r="J60" s="30" t="str">
        <f ca="1">IF(TODAY()&lt;H60,"in corso","scaduta")</f>
        <v>scaduta</v>
      </c>
    </row>
    <row r="61" spans="1:10" ht="51.95" customHeight="1" x14ac:dyDescent="0.25">
      <c r="A61" s="37">
        <v>75</v>
      </c>
      <c r="B61" s="36" t="s">
        <v>340</v>
      </c>
      <c r="C61" s="39" t="s">
        <v>10</v>
      </c>
      <c r="D61" s="9" t="s">
        <v>381</v>
      </c>
      <c r="E61" s="3">
        <v>5</v>
      </c>
      <c r="F61" s="11" t="s">
        <v>382</v>
      </c>
      <c r="G61" s="4">
        <v>41974</v>
      </c>
      <c r="H61" s="5">
        <f>G61+((364*1))</f>
        <v>42338</v>
      </c>
      <c r="J61" s="30" t="str">
        <f t="shared" ca="1" si="6"/>
        <v>scaduta</v>
      </c>
    </row>
    <row r="62" spans="1:10" ht="51.95" customHeight="1" x14ac:dyDescent="0.25">
      <c r="A62" s="37">
        <v>79</v>
      </c>
      <c r="B62" s="36" t="s">
        <v>340</v>
      </c>
      <c r="C62" s="33" t="s">
        <v>387</v>
      </c>
      <c r="D62" s="9" t="s">
        <v>388</v>
      </c>
      <c r="E62" s="3">
        <v>1</v>
      </c>
      <c r="F62" s="11" t="s">
        <v>389</v>
      </c>
      <c r="G62" s="4">
        <v>42005</v>
      </c>
      <c r="H62" s="5">
        <f>G62+((365-1))</f>
        <v>42369</v>
      </c>
      <c r="J62" s="30" t="str">
        <f t="shared" ca="1" si="6"/>
        <v>scaduta</v>
      </c>
    </row>
  </sheetData>
  <printOptions horizontalCentered="1"/>
  <pageMargins left="0.78740157480314965" right="0.55118110236220474" top="0.98425196850393704" bottom="0.62992125984251968" header="0.47244094488188981" footer="0.39370078740157483"/>
  <pageSetup paperSize="9" scale="98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9997558519241921"/>
  </sheetPr>
  <dimension ref="A1:J26"/>
  <sheetViews>
    <sheetView showGridLines="0" zoomScale="120" zoomScaleNormal="120" workbookViewId="0">
      <pane ySplit="1" topLeftCell="A2" activePane="bottomLeft" state="frozen"/>
      <selection activeCell="J2" sqref="J2"/>
      <selection pane="bottomLeft" activeCell="J2" sqref="J2"/>
    </sheetView>
  </sheetViews>
  <sheetFormatPr defaultColWidth="9" defaultRowHeight="15.75" x14ac:dyDescent="0.25"/>
  <cols>
    <col min="1" max="1" width="6.625" style="2" customWidth="1"/>
    <col min="2" max="2" width="24.625" style="2" customWidth="1"/>
    <col min="3" max="3" width="16.625" style="2" customWidth="1"/>
    <col min="4" max="4" width="30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0" s="1" customFormat="1" ht="33" x14ac:dyDescent="0.2">
      <c r="A1" s="15" t="s">
        <v>0</v>
      </c>
      <c r="B1" s="16" t="s">
        <v>1</v>
      </c>
      <c r="C1" s="14" t="s">
        <v>2</v>
      </c>
      <c r="D1" s="14" t="s">
        <v>3</v>
      </c>
      <c r="E1" s="13" t="s">
        <v>4</v>
      </c>
      <c r="F1" s="14" t="s">
        <v>67</v>
      </c>
      <c r="G1" s="14" t="s">
        <v>5</v>
      </c>
      <c r="H1" s="17" t="s">
        <v>6</v>
      </c>
    </row>
    <row r="2" spans="1:10" ht="51.95" customHeight="1" x14ac:dyDescent="0.25">
      <c r="A2" s="6">
        <v>1</v>
      </c>
      <c r="B2" s="10" t="s">
        <v>179</v>
      </c>
      <c r="C2" s="10" t="s">
        <v>180</v>
      </c>
      <c r="D2" s="19" t="s">
        <v>140</v>
      </c>
      <c r="E2" s="3">
        <v>10</v>
      </c>
      <c r="F2" s="11" t="s">
        <v>141</v>
      </c>
      <c r="G2" s="4">
        <v>41373</v>
      </c>
      <c r="H2" s="5">
        <f>G2+(365*2)</f>
        <v>42103</v>
      </c>
      <c r="J2" s="24" t="str">
        <f t="shared" ref="J2:J25" ca="1" si="0">IF(TODAY()&lt;H2,"in corso","scaduta")</f>
        <v>scaduta</v>
      </c>
    </row>
    <row r="3" spans="1:10" ht="51.95" customHeight="1" x14ac:dyDescent="0.25">
      <c r="A3" s="6">
        <v>2</v>
      </c>
      <c r="B3" s="10" t="s">
        <v>340</v>
      </c>
      <c r="C3" s="10" t="s">
        <v>181</v>
      </c>
      <c r="D3" s="19" t="s">
        <v>142</v>
      </c>
      <c r="E3" s="3">
        <v>5</v>
      </c>
      <c r="F3" s="11" t="s">
        <v>143</v>
      </c>
      <c r="G3" s="4">
        <v>41037</v>
      </c>
      <c r="H3" s="5">
        <f>G3+(365*3)</f>
        <v>42132</v>
      </c>
      <c r="J3" s="24" t="str">
        <f t="shared" ca="1" si="0"/>
        <v>scaduta</v>
      </c>
    </row>
    <row r="4" spans="1:10" ht="51.95" customHeight="1" x14ac:dyDescent="0.25">
      <c r="A4" s="6">
        <v>3</v>
      </c>
      <c r="B4" s="25" t="s">
        <v>182</v>
      </c>
      <c r="C4" s="25" t="s">
        <v>183</v>
      </c>
      <c r="D4" s="19" t="s">
        <v>144</v>
      </c>
      <c r="E4" s="3">
        <v>10</v>
      </c>
      <c r="F4" s="11" t="s">
        <v>145</v>
      </c>
      <c r="G4" s="4">
        <v>40680</v>
      </c>
      <c r="H4" s="5">
        <f t="shared" ref="H4:H9" si="1">G4+(365*2)</f>
        <v>41410</v>
      </c>
      <c r="J4" s="23" t="str">
        <f t="shared" ca="1" si="0"/>
        <v>scaduta</v>
      </c>
    </row>
    <row r="5" spans="1:10" ht="51.95" customHeight="1" x14ac:dyDescent="0.25">
      <c r="A5" s="6">
        <v>4</v>
      </c>
      <c r="B5" s="25" t="s">
        <v>139</v>
      </c>
      <c r="C5" s="25" t="s">
        <v>184</v>
      </c>
      <c r="D5" s="19" t="s">
        <v>146</v>
      </c>
      <c r="E5" s="3">
        <v>3</v>
      </c>
      <c r="F5" s="11" t="s">
        <v>145</v>
      </c>
      <c r="G5" s="4">
        <v>40673</v>
      </c>
      <c r="H5" s="5">
        <f t="shared" si="1"/>
        <v>41403</v>
      </c>
      <c r="J5" s="23" t="str">
        <f t="shared" ca="1" si="0"/>
        <v>scaduta</v>
      </c>
    </row>
    <row r="6" spans="1:10" ht="51.95" customHeight="1" x14ac:dyDescent="0.25">
      <c r="A6" s="6">
        <v>5</v>
      </c>
      <c r="B6" s="10" t="s">
        <v>185</v>
      </c>
      <c r="C6" s="10" t="s">
        <v>181</v>
      </c>
      <c r="D6" s="19" t="s">
        <v>147</v>
      </c>
      <c r="E6" s="20" t="s">
        <v>317</v>
      </c>
      <c r="F6" s="11" t="s">
        <v>148</v>
      </c>
      <c r="G6" s="4">
        <v>41370</v>
      </c>
      <c r="H6" s="5">
        <f>G6+(365*3)</f>
        <v>42465</v>
      </c>
      <c r="J6" s="24" t="str">
        <f t="shared" ca="1" si="0"/>
        <v>scaduta</v>
      </c>
    </row>
    <row r="7" spans="1:10" ht="51.95" customHeight="1" x14ac:dyDescent="0.25">
      <c r="A7" s="6">
        <v>6</v>
      </c>
      <c r="B7" s="25" t="s">
        <v>186</v>
      </c>
      <c r="C7" s="25" t="s">
        <v>187</v>
      </c>
      <c r="D7" s="19" t="s">
        <v>149</v>
      </c>
      <c r="E7" s="3">
        <v>3</v>
      </c>
      <c r="F7" s="11" t="s">
        <v>148</v>
      </c>
      <c r="G7" s="4">
        <v>40744</v>
      </c>
      <c r="H7" s="5">
        <f t="shared" si="1"/>
        <v>41474</v>
      </c>
      <c r="J7" s="23" t="str">
        <f t="shared" ca="1" si="0"/>
        <v>scaduta</v>
      </c>
    </row>
    <row r="8" spans="1:10" ht="51.95" customHeight="1" x14ac:dyDescent="0.25">
      <c r="A8" s="6">
        <v>7</v>
      </c>
      <c r="B8" s="25" t="s">
        <v>188</v>
      </c>
      <c r="C8" s="25" t="s">
        <v>189</v>
      </c>
      <c r="D8" s="19" t="s">
        <v>150</v>
      </c>
      <c r="E8" s="3">
        <v>5</v>
      </c>
      <c r="F8" s="11" t="s">
        <v>151</v>
      </c>
      <c r="G8" s="4">
        <v>40722</v>
      </c>
      <c r="H8" s="5">
        <f t="shared" si="1"/>
        <v>41452</v>
      </c>
      <c r="J8" s="23" t="str">
        <f t="shared" ca="1" si="0"/>
        <v>scaduta</v>
      </c>
    </row>
    <row r="9" spans="1:10" ht="51.95" customHeight="1" x14ac:dyDescent="0.25">
      <c r="A9" s="6">
        <v>8</v>
      </c>
      <c r="B9" s="25" t="s">
        <v>190</v>
      </c>
      <c r="C9" s="25" t="s">
        <v>191</v>
      </c>
      <c r="D9" s="19" t="s">
        <v>152</v>
      </c>
      <c r="E9" s="3">
        <v>5</v>
      </c>
      <c r="F9" s="11" t="s">
        <v>148</v>
      </c>
      <c r="G9" s="4">
        <v>40724</v>
      </c>
      <c r="H9" s="5">
        <f t="shared" si="1"/>
        <v>41454</v>
      </c>
      <c r="J9" s="23" t="str">
        <f t="shared" ca="1" si="0"/>
        <v>scaduta</v>
      </c>
    </row>
    <row r="10" spans="1:10" ht="51.95" customHeight="1" x14ac:dyDescent="0.25">
      <c r="A10" s="6">
        <v>9</v>
      </c>
      <c r="B10" s="25" t="s">
        <v>192</v>
      </c>
      <c r="C10" s="25" t="s">
        <v>193</v>
      </c>
      <c r="D10" s="19" t="s">
        <v>153</v>
      </c>
      <c r="E10" s="3">
        <v>2</v>
      </c>
      <c r="F10" s="11" t="s">
        <v>148</v>
      </c>
      <c r="G10" s="4">
        <v>40799</v>
      </c>
      <c r="H10" s="5">
        <v>41530</v>
      </c>
      <c r="J10" s="23" t="str">
        <f t="shared" ca="1" si="0"/>
        <v>scaduta</v>
      </c>
    </row>
    <row r="11" spans="1:10" ht="51.95" customHeight="1" x14ac:dyDescent="0.25">
      <c r="A11" s="6">
        <v>10</v>
      </c>
      <c r="B11" s="25" t="s">
        <v>194</v>
      </c>
      <c r="C11" s="25" t="s">
        <v>195</v>
      </c>
      <c r="D11" s="19" t="s">
        <v>154</v>
      </c>
      <c r="E11" s="3">
        <v>10</v>
      </c>
      <c r="F11" s="11" t="s">
        <v>148</v>
      </c>
      <c r="G11" s="4">
        <v>40815</v>
      </c>
      <c r="H11" s="5">
        <v>41546</v>
      </c>
      <c r="J11" s="23" t="str">
        <f t="shared" ca="1" si="0"/>
        <v>scaduta</v>
      </c>
    </row>
    <row r="12" spans="1:10" ht="51.95" customHeight="1" x14ac:dyDescent="0.25">
      <c r="A12" s="6">
        <v>11</v>
      </c>
      <c r="B12" s="25" t="s">
        <v>196</v>
      </c>
      <c r="C12" s="25" t="s">
        <v>197</v>
      </c>
      <c r="D12" s="19" t="s">
        <v>154</v>
      </c>
      <c r="E12" s="3">
        <v>1</v>
      </c>
      <c r="F12" s="11" t="s">
        <v>148</v>
      </c>
      <c r="G12" s="4" t="s">
        <v>155</v>
      </c>
      <c r="H12" s="5">
        <v>41582</v>
      </c>
      <c r="J12" s="23" t="str">
        <f t="shared" ca="1" si="0"/>
        <v>scaduta</v>
      </c>
    </row>
    <row r="13" spans="1:10" ht="51.95" customHeight="1" x14ac:dyDescent="0.25">
      <c r="A13" s="6">
        <v>12</v>
      </c>
      <c r="B13" s="25" t="s">
        <v>198</v>
      </c>
      <c r="C13" s="25" t="s">
        <v>199</v>
      </c>
      <c r="D13" s="19" t="s">
        <v>156</v>
      </c>
      <c r="E13" s="3">
        <v>4</v>
      </c>
      <c r="F13" s="11" t="s">
        <v>157</v>
      </c>
      <c r="G13" s="4">
        <v>40862</v>
      </c>
      <c r="H13" s="5">
        <v>41593</v>
      </c>
      <c r="J13" s="23" t="str">
        <f t="shared" ca="1" si="0"/>
        <v>scaduta</v>
      </c>
    </row>
    <row r="14" spans="1:10" ht="51.95" customHeight="1" x14ac:dyDescent="0.25">
      <c r="A14" s="6">
        <v>13</v>
      </c>
      <c r="B14" s="25" t="s">
        <v>200</v>
      </c>
      <c r="C14" s="25" t="s">
        <v>201</v>
      </c>
      <c r="D14" s="19" t="s">
        <v>158</v>
      </c>
      <c r="E14" s="3">
        <v>1</v>
      </c>
      <c r="F14" s="11" t="s">
        <v>159</v>
      </c>
      <c r="G14" s="4">
        <v>40899</v>
      </c>
      <c r="H14" s="5">
        <v>41630</v>
      </c>
      <c r="J14" s="23" t="str">
        <f t="shared" ca="1" si="0"/>
        <v>scaduta</v>
      </c>
    </row>
    <row r="15" spans="1:10" ht="51.95" customHeight="1" x14ac:dyDescent="0.25">
      <c r="A15" s="6">
        <v>14</v>
      </c>
      <c r="B15" s="25" t="s">
        <v>202</v>
      </c>
      <c r="C15" s="25" t="s">
        <v>203</v>
      </c>
      <c r="D15" s="19" t="s">
        <v>154</v>
      </c>
      <c r="E15" s="3">
        <v>5</v>
      </c>
      <c r="F15" s="11" t="s">
        <v>160</v>
      </c>
      <c r="G15" s="4">
        <v>40879</v>
      </c>
      <c r="H15" s="5">
        <v>41610</v>
      </c>
      <c r="J15" s="23" t="str">
        <f t="shared" ca="1" si="0"/>
        <v>scaduta</v>
      </c>
    </row>
    <row r="16" spans="1:10" ht="51.95" customHeight="1" x14ac:dyDescent="0.25">
      <c r="A16" s="6">
        <v>15</v>
      </c>
      <c r="B16" s="25" t="s">
        <v>204</v>
      </c>
      <c r="C16" s="25" t="s">
        <v>205</v>
      </c>
      <c r="D16" s="19" t="s">
        <v>161</v>
      </c>
      <c r="E16" s="3" t="s">
        <v>162</v>
      </c>
      <c r="F16" s="11" t="s">
        <v>319</v>
      </c>
      <c r="G16" s="4">
        <v>40693</v>
      </c>
      <c r="H16" s="5">
        <v>41789</v>
      </c>
      <c r="J16" s="23" t="str">
        <f t="shared" ca="1" si="0"/>
        <v>scaduta</v>
      </c>
    </row>
    <row r="17" spans="1:10" ht="51.95" customHeight="1" x14ac:dyDescent="0.25">
      <c r="A17" s="6">
        <v>16</v>
      </c>
      <c r="B17" s="25" t="s">
        <v>206</v>
      </c>
      <c r="C17" s="25" t="s">
        <v>132</v>
      </c>
      <c r="D17" s="19" t="s">
        <v>163</v>
      </c>
      <c r="E17" s="3">
        <v>1</v>
      </c>
      <c r="F17" s="11" t="s">
        <v>164</v>
      </c>
      <c r="G17" s="4">
        <v>41039</v>
      </c>
      <c r="H17" s="5">
        <v>41769</v>
      </c>
      <c r="J17" s="23" t="str">
        <f t="shared" ca="1" si="0"/>
        <v>scaduta</v>
      </c>
    </row>
    <row r="18" spans="1:10" ht="51.95" customHeight="1" x14ac:dyDescent="0.25">
      <c r="A18" s="6">
        <v>17</v>
      </c>
      <c r="B18" s="25" t="s">
        <v>207</v>
      </c>
      <c r="C18" s="25" t="s">
        <v>208</v>
      </c>
      <c r="D18" s="19" t="s">
        <v>154</v>
      </c>
      <c r="E18" s="3">
        <v>10</v>
      </c>
      <c r="F18" s="11" t="s">
        <v>159</v>
      </c>
      <c r="G18" s="4">
        <v>41054</v>
      </c>
      <c r="H18" s="5">
        <v>41784</v>
      </c>
      <c r="J18" s="23" t="str">
        <f t="shared" ca="1" si="0"/>
        <v>scaduta</v>
      </c>
    </row>
    <row r="19" spans="1:10" ht="51.95" customHeight="1" x14ac:dyDescent="0.25">
      <c r="A19" s="6">
        <v>18</v>
      </c>
      <c r="B19" s="27" t="s">
        <v>209</v>
      </c>
      <c r="C19" s="27" t="s">
        <v>210</v>
      </c>
      <c r="D19" s="19" t="s">
        <v>165</v>
      </c>
      <c r="E19" s="3">
        <v>3</v>
      </c>
      <c r="F19" s="11" t="s">
        <v>166</v>
      </c>
      <c r="G19" s="4">
        <v>41050</v>
      </c>
      <c r="H19" s="5">
        <v>42145</v>
      </c>
      <c r="J19" s="24" t="str">
        <f t="shared" ca="1" si="0"/>
        <v>scaduta</v>
      </c>
    </row>
    <row r="20" spans="1:10" ht="51.95" customHeight="1" x14ac:dyDescent="0.25">
      <c r="A20" s="6">
        <v>19</v>
      </c>
      <c r="B20" s="25" t="s">
        <v>211</v>
      </c>
      <c r="C20" s="25" t="s">
        <v>212</v>
      </c>
      <c r="D20" s="19" t="s">
        <v>167</v>
      </c>
      <c r="E20" s="3">
        <v>2</v>
      </c>
      <c r="F20" s="11" t="s">
        <v>168</v>
      </c>
      <c r="G20" s="4">
        <v>41117</v>
      </c>
      <c r="H20" s="5">
        <v>41847</v>
      </c>
      <c r="J20" s="23" t="str">
        <f t="shared" ca="1" si="0"/>
        <v>scaduta</v>
      </c>
    </row>
    <row r="21" spans="1:10" ht="51.95" customHeight="1" x14ac:dyDescent="0.25">
      <c r="A21" s="6">
        <v>20</v>
      </c>
      <c r="B21" s="25" t="s">
        <v>213</v>
      </c>
      <c r="C21" s="25" t="s">
        <v>214</v>
      </c>
      <c r="D21" s="19" t="s">
        <v>169</v>
      </c>
      <c r="E21" s="3">
        <v>1</v>
      </c>
      <c r="F21" s="11" t="s">
        <v>170</v>
      </c>
      <c r="G21" s="4">
        <v>41155</v>
      </c>
      <c r="H21" s="5">
        <v>41885</v>
      </c>
      <c r="J21" s="23" t="str">
        <f t="shared" ca="1" si="0"/>
        <v>scaduta</v>
      </c>
    </row>
    <row r="22" spans="1:10" ht="51.95" customHeight="1" x14ac:dyDescent="0.25">
      <c r="A22" s="6">
        <v>21</v>
      </c>
      <c r="B22" s="25" t="s">
        <v>215</v>
      </c>
      <c r="C22" s="25" t="s">
        <v>216</v>
      </c>
      <c r="D22" s="19" t="s">
        <v>171</v>
      </c>
      <c r="E22" s="3">
        <v>2</v>
      </c>
      <c r="F22" s="11" t="s">
        <v>172</v>
      </c>
      <c r="G22" s="4">
        <v>41240</v>
      </c>
      <c r="H22" s="5">
        <v>41605</v>
      </c>
      <c r="J22" s="23" t="str">
        <f t="shared" ca="1" si="0"/>
        <v>scaduta</v>
      </c>
    </row>
    <row r="23" spans="1:10" ht="51.95" customHeight="1" x14ac:dyDescent="0.25">
      <c r="A23" s="6">
        <v>22</v>
      </c>
      <c r="B23" s="10" t="s">
        <v>217</v>
      </c>
      <c r="C23" s="10" t="s">
        <v>218</v>
      </c>
      <c r="D23" s="19" t="s">
        <v>173</v>
      </c>
      <c r="E23" s="3">
        <v>2</v>
      </c>
      <c r="F23" s="11" t="s">
        <v>174</v>
      </c>
      <c r="G23" s="4">
        <v>41326</v>
      </c>
      <c r="H23" s="5">
        <v>42056</v>
      </c>
      <c r="J23" s="24" t="str">
        <f t="shared" ca="1" si="0"/>
        <v>scaduta</v>
      </c>
    </row>
    <row r="24" spans="1:10" ht="51.95" customHeight="1" x14ac:dyDescent="0.25">
      <c r="A24" s="6">
        <v>23</v>
      </c>
      <c r="B24" s="10" t="s">
        <v>219</v>
      </c>
      <c r="C24" s="10" t="s">
        <v>220</v>
      </c>
      <c r="D24" s="19" t="s">
        <v>175</v>
      </c>
      <c r="E24" s="3">
        <v>2</v>
      </c>
      <c r="F24" s="11" t="s">
        <v>176</v>
      </c>
      <c r="G24" s="4">
        <v>41466</v>
      </c>
      <c r="H24" s="5">
        <v>42196</v>
      </c>
      <c r="J24" s="24" t="str">
        <f t="shared" ca="1" si="0"/>
        <v>scaduta</v>
      </c>
    </row>
    <row r="25" spans="1:10" ht="51.95" customHeight="1" x14ac:dyDescent="0.25">
      <c r="A25" s="6">
        <v>24</v>
      </c>
      <c r="B25" s="10" t="s">
        <v>188</v>
      </c>
      <c r="C25" s="10" t="s">
        <v>189</v>
      </c>
      <c r="D25" s="19" t="s">
        <v>177</v>
      </c>
      <c r="E25" s="3">
        <v>5</v>
      </c>
      <c r="F25" s="11" t="s">
        <v>178</v>
      </c>
      <c r="G25" s="4">
        <v>41473</v>
      </c>
      <c r="H25" s="5">
        <v>42202</v>
      </c>
      <c r="J25" s="24" t="str">
        <f t="shared" ca="1" si="0"/>
        <v>scaduta</v>
      </c>
    </row>
    <row r="26" spans="1:10" x14ac:dyDescent="0.25">
      <c r="J26" s="24"/>
    </row>
  </sheetData>
  <printOptions horizontalCentered="1"/>
  <pageMargins left="0.78740157480314965" right="0.55118110236220474" top="0.98425196850393704" bottom="0.62992125984251968" header="0.47244094488188981" footer="0.39370078740157483"/>
  <pageSetup paperSize="9" scale="98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  <ignoredErrors>
    <ignoredError sqref="H3:H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40"/>
  <sheetViews>
    <sheetView showGridLines="0" zoomScale="120" zoomScaleNormal="120" workbookViewId="0">
      <pane ySplit="1" topLeftCell="A2" activePane="bottomLeft" state="frozen"/>
      <selection activeCell="J2" sqref="J2"/>
      <selection pane="bottomLeft" activeCell="J2" sqref="J2"/>
    </sheetView>
  </sheetViews>
  <sheetFormatPr defaultColWidth="9" defaultRowHeight="15.75" x14ac:dyDescent="0.25"/>
  <cols>
    <col min="1" max="1" width="6.625" style="2" customWidth="1"/>
    <col min="2" max="2" width="24.625" style="2" customWidth="1"/>
    <col min="3" max="3" width="16.625" style="2" customWidth="1"/>
    <col min="4" max="4" width="30.625" style="2" customWidth="1"/>
    <col min="5" max="5" width="5.625" style="2" customWidth="1"/>
    <col min="6" max="6" width="15.625" style="8" customWidth="1"/>
    <col min="7" max="8" width="10.625" style="2" customWidth="1"/>
    <col min="9" max="9" width="2.625" style="2" customWidth="1"/>
    <col min="10" max="10" width="12.625" style="2" customWidth="1"/>
    <col min="11" max="16384" width="9" style="2"/>
  </cols>
  <sheetData>
    <row r="1" spans="1:10" s="1" customFormat="1" ht="33" x14ac:dyDescent="0.2">
      <c r="A1" s="15" t="s">
        <v>0</v>
      </c>
      <c r="B1" s="22" t="s">
        <v>1</v>
      </c>
      <c r="C1" s="14" t="s">
        <v>2</v>
      </c>
      <c r="D1" s="14" t="s">
        <v>3</v>
      </c>
      <c r="E1" s="13" t="s">
        <v>4</v>
      </c>
      <c r="F1" s="14" t="s">
        <v>67</v>
      </c>
      <c r="G1" s="14" t="s">
        <v>5</v>
      </c>
      <c r="H1" s="17" t="s">
        <v>6</v>
      </c>
    </row>
    <row r="2" spans="1:10" ht="51.95" customHeight="1" x14ac:dyDescent="0.25">
      <c r="A2" s="28" t="s">
        <v>341</v>
      </c>
      <c r="B2" s="7" t="s">
        <v>227</v>
      </c>
      <c r="C2" s="21" t="s">
        <v>260</v>
      </c>
      <c r="D2" s="9" t="s">
        <v>295</v>
      </c>
      <c r="E2" s="20" t="s">
        <v>317</v>
      </c>
      <c r="F2" s="11" t="s">
        <v>328</v>
      </c>
      <c r="G2" s="4">
        <v>40602</v>
      </c>
      <c r="H2" s="5">
        <f t="shared" ref="H2:H37" si="0">G2+(365*4)</f>
        <v>42062</v>
      </c>
      <c r="J2" s="24" t="str">
        <f t="shared" ref="J2:J40" ca="1" si="1">IF(TODAY()&lt;H2,"in corso","scaduta")</f>
        <v>scaduta</v>
      </c>
    </row>
    <row r="3" spans="1:10" ht="51.95" customHeight="1" x14ac:dyDescent="0.25">
      <c r="A3" s="28" t="s">
        <v>342</v>
      </c>
      <c r="B3" s="7" t="s">
        <v>228</v>
      </c>
      <c r="C3" s="21" t="s">
        <v>261</v>
      </c>
      <c r="D3" s="9" t="s">
        <v>142</v>
      </c>
      <c r="E3" s="20" t="s">
        <v>317</v>
      </c>
      <c r="F3" s="11" t="s">
        <v>323</v>
      </c>
      <c r="G3" s="4">
        <v>40602</v>
      </c>
      <c r="H3" s="5">
        <f t="shared" si="0"/>
        <v>42062</v>
      </c>
      <c r="J3" s="24" t="str">
        <f t="shared" ca="1" si="1"/>
        <v>scaduta</v>
      </c>
    </row>
    <row r="4" spans="1:10" ht="51.95" customHeight="1" x14ac:dyDescent="0.25">
      <c r="A4" s="28" t="s">
        <v>343</v>
      </c>
      <c r="B4" s="7" t="s">
        <v>229</v>
      </c>
      <c r="C4" s="21" t="s">
        <v>262</v>
      </c>
      <c r="D4" s="9" t="s">
        <v>296</v>
      </c>
      <c r="E4" s="20" t="s">
        <v>317</v>
      </c>
      <c r="F4" s="11" t="s">
        <v>328</v>
      </c>
      <c r="G4" s="4">
        <v>40602</v>
      </c>
      <c r="H4" s="5">
        <f t="shared" si="0"/>
        <v>42062</v>
      </c>
      <c r="J4" s="24" t="str">
        <f t="shared" ca="1" si="1"/>
        <v>scaduta</v>
      </c>
    </row>
    <row r="5" spans="1:10" ht="51.95" customHeight="1" x14ac:dyDescent="0.25">
      <c r="A5" s="28" t="s">
        <v>344</v>
      </c>
      <c r="B5" s="7" t="s">
        <v>230</v>
      </c>
      <c r="C5" s="21" t="s">
        <v>263</v>
      </c>
      <c r="D5" s="9" t="s">
        <v>297</v>
      </c>
      <c r="E5" s="20" t="s">
        <v>317</v>
      </c>
      <c r="F5" s="11" t="s">
        <v>323</v>
      </c>
      <c r="G5" s="4">
        <v>40602</v>
      </c>
      <c r="H5" s="5">
        <f t="shared" si="0"/>
        <v>42062</v>
      </c>
      <c r="J5" s="24" t="str">
        <f t="shared" ca="1" si="1"/>
        <v>scaduta</v>
      </c>
    </row>
    <row r="6" spans="1:10" ht="51.95" customHeight="1" x14ac:dyDescent="0.25">
      <c r="A6" s="28" t="s">
        <v>345</v>
      </c>
      <c r="B6" s="7" t="s">
        <v>231</v>
      </c>
      <c r="C6" s="21" t="s">
        <v>264</v>
      </c>
      <c r="D6" s="9" t="s">
        <v>298</v>
      </c>
      <c r="E6" s="20" t="s">
        <v>317</v>
      </c>
      <c r="F6" s="11" t="s">
        <v>223</v>
      </c>
      <c r="G6" s="4">
        <v>40602</v>
      </c>
      <c r="H6" s="5">
        <f t="shared" si="0"/>
        <v>42062</v>
      </c>
      <c r="J6" s="24" t="str">
        <f t="shared" ca="1" si="1"/>
        <v>scaduta</v>
      </c>
    </row>
    <row r="7" spans="1:10" ht="51.95" customHeight="1" x14ac:dyDescent="0.25">
      <c r="A7" s="28" t="s">
        <v>346</v>
      </c>
      <c r="B7" s="7" t="s">
        <v>232</v>
      </c>
      <c r="C7" s="21" t="s">
        <v>265</v>
      </c>
      <c r="D7" s="9" t="s">
        <v>299</v>
      </c>
      <c r="E7" s="20" t="s">
        <v>317</v>
      </c>
      <c r="F7" s="11" t="s">
        <v>329</v>
      </c>
      <c r="G7" s="4">
        <v>40602</v>
      </c>
      <c r="H7" s="5">
        <f t="shared" si="0"/>
        <v>42062</v>
      </c>
      <c r="J7" s="24" t="str">
        <f t="shared" ca="1" si="1"/>
        <v>scaduta</v>
      </c>
    </row>
    <row r="8" spans="1:10" ht="51.95" customHeight="1" x14ac:dyDescent="0.25">
      <c r="A8" s="28" t="s">
        <v>347</v>
      </c>
      <c r="B8" s="7" t="s">
        <v>233</v>
      </c>
      <c r="C8" s="21" t="s">
        <v>266</v>
      </c>
      <c r="D8" s="9" t="s">
        <v>295</v>
      </c>
      <c r="E8" s="20" t="s">
        <v>317</v>
      </c>
      <c r="F8" s="11" t="s">
        <v>222</v>
      </c>
      <c r="G8" s="4">
        <v>40602</v>
      </c>
      <c r="H8" s="5">
        <f t="shared" si="0"/>
        <v>42062</v>
      </c>
      <c r="J8" s="24" t="str">
        <f t="shared" ca="1" si="1"/>
        <v>scaduta</v>
      </c>
    </row>
    <row r="9" spans="1:10" ht="51.95" customHeight="1" x14ac:dyDescent="0.25">
      <c r="A9" s="28" t="s">
        <v>348</v>
      </c>
      <c r="B9" s="7" t="s">
        <v>234</v>
      </c>
      <c r="C9" s="21" t="s">
        <v>267</v>
      </c>
      <c r="D9" s="9" t="s">
        <v>300</v>
      </c>
      <c r="E9" s="20" t="s">
        <v>317</v>
      </c>
      <c r="F9" s="11" t="s">
        <v>320</v>
      </c>
      <c r="G9" s="4">
        <v>40602</v>
      </c>
      <c r="H9" s="5">
        <f t="shared" si="0"/>
        <v>42062</v>
      </c>
      <c r="J9" s="24" t="str">
        <f t="shared" ca="1" si="1"/>
        <v>scaduta</v>
      </c>
    </row>
    <row r="10" spans="1:10" ht="51.95" customHeight="1" x14ac:dyDescent="0.25">
      <c r="A10" s="28" t="s">
        <v>349</v>
      </c>
      <c r="B10" s="7" t="s">
        <v>235</v>
      </c>
      <c r="C10" s="21" t="s">
        <v>268</v>
      </c>
      <c r="D10" s="9" t="s">
        <v>301</v>
      </c>
      <c r="E10" s="20" t="s">
        <v>317</v>
      </c>
      <c r="F10" s="11" t="s">
        <v>328</v>
      </c>
      <c r="G10" s="4">
        <v>40602</v>
      </c>
      <c r="H10" s="5">
        <f t="shared" si="0"/>
        <v>42062</v>
      </c>
      <c r="J10" s="24" t="str">
        <f t="shared" ca="1" si="1"/>
        <v>scaduta</v>
      </c>
    </row>
    <row r="11" spans="1:10" ht="51.95" customHeight="1" x14ac:dyDescent="0.25">
      <c r="A11" s="28" t="s">
        <v>350</v>
      </c>
      <c r="B11" s="7" t="s">
        <v>236</v>
      </c>
      <c r="C11" s="21" t="s">
        <v>269</v>
      </c>
      <c r="D11" s="9" t="s">
        <v>302</v>
      </c>
      <c r="E11" s="20" t="s">
        <v>317</v>
      </c>
      <c r="F11" s="11" t="s">
        <v>323</v>
      </c>
      <c r="G11" s="4">
        <v>40612</v>
      </c>
      <c r="H11" s="5">
        <f t="shared" si="0"/>
        <v>42072</v>
      </c>
      <c r="J11" s="24" t="str">
        <f t="shared" ca="1" si="1"/>
        <v>scaduta</v>
      </c>
    </row>
    <row r="12" spans="1:10" ht="51.95" customHeight="1" x14ac:dyDescent="0.25">
      <c r="A12" s="28" t="s">
        <v>351</v>
      </c>
      <c r="B12" s="7" t="s">
        <v>237</v>
      </c>
      <c r="C12" s="21" t="s">
        <v>270</v>
      </c>
      <c r="D12" s="9" t="s">
        <v>296</v>
      </c>
      <c r="E12" s="20">
        <v>4</v>
      </c>
      <c r="F12" s="11" t="s">
        <v>323</v>
      </c>
      <c r="G12" s="4">
        <v>40613</v>
      </c>
      <c r="H12" s="5">
        <f t="shared" si="0"/>
        <v>42073</v>
      </c>
      <c r="J12" s="24" t="str">
        <f t="shared" ca="1" si="1"/>
        <v>scaduta</v>
      </c>
    </row>
    <row r="13" spans="1:10" ht="51.95" customHeight="1" x14ac:dyDescent="0.25">
      <c r="A13" s="28" t="s">
        <v>352</v>
      </c>
      <c r="B13" s="7" t="s">
        <v>238</v>
      </c>
      <c r="C13" s="21" t="s">
        <v>271</v>
      </c>
      <c r="D13" s="9" t="s">
        <v>295</v>
      </c>
      <c r="E13" s="20" t="s">
        <v>317</v>
      </c>
      <c r="F13" s="11" t="s">
        <v>328</v>
      </c>
      <c r="G13" s="4">
        <v>40633</v>
      </c>
      <c r="H13" s="5">
        <f t="shared" si="0"/>
        <v>42093</v>
      </c>
      <c r="J13" s="24" t="str">
        <f t="shared" ca="1" si="1"/>
        <v>scaduta</v>
      </c>
    </row>
    <row r="14" spans="1:10" ht="51.95" customHeight="1" x14ac:dyDescent="0.25">
      <c r="A14" s="28" t="s">
        <v>353</v>
      </c>
      <c r="B14" s="7" t="s">
        <v>32</v>
      </c>
      <c r="C14" s="21" t="s">
        <v>33</v>
      </c>
      <c r="D14" s="9" t="s">
        <v>303</v>
      </c>
      <c r="E14" s="20" t="s">
        <v>317</v>
      </c>
      <c r="F14" s="11" t="s">
        <v>321</v>
      </c>
      <c r="G14" s="4">
        <v>40659</v>
      </c>
      <c r="H14" s="5">
        <f t="shared" si="0"/>
        <v>42119</v>
      </c>
      <c r="J14" s="24" t="str">
        <f t="shared" ca="1" si="1"/>
        <v>scaduta</v>
      </c>
    </row>
    <row r="15" spans="1:10" ht="51.95" customHeight="1" x14ac:dyDescent="0.25">
      <c r="A15" s="28" t="s">
        <v>354</v>
      </c>
      <c r="B15" s="7" t="s">
        <v>239</v>
      </c>
      <c r="C15" s="21" t="s">
        <v>272</v>
      </c>
      <c r="D15" s="9" t="s">
        <v>304</v>
      </c>
      <c r="E15" s="20" t="s">
        <v>317</v>
      </c>
      <c r="F15" s="11" t="s">
        <v>322</v>
      </c>
      <c r="G15" s="4">
        <v>40659</v>
      </c>
      <c r="H15" s="5">
        <f t="shared" si="0"/>
        <v>42119</v>
      </c>
      <c r="J15" s="24" t="str">
        <f t="shared" ca="1" si="1"/>
        <v>scaduta</v>
      </c>
    </row>
    <row r="16" spans="1:10" ht="51.95" customHeight="1" x14ac:dyDescent="0.25">
      <c r="A16" s="28" t="s">
        <v>355</v>
      </c>
      <c r="B16" s="7" t="s">
        <v>240</v>
      </c>
      <c r="C16" s="21" t="s">
        <v>273</v>
      </c>
      <c r="D16" s="9" t="s">
        <v>296</v>
      </c>
      <c r="E16" s="20">
        <v>4</v>
      </c>
      <c r="F16" s="11" t="s">
        <v>222</v>
      </c>
      <c r="G16" s="4">
        <v>40669</v>
      </c>
      <c r="H16" s="5">
        <f t="shared" si="0"/>
        <v>42129</v>
      </c>
      <c r="J16" s="24" t="str">
        <f t="shared" ca="1" si="1"/>
        <v>scaduta</v>
      </c>
    </row>
    <row r="17" spans="1:10" ht="51.95" customHeight="1" x14ac:dyDescent="0.25">
      <c r="A17" s="28" t="s">
        <v>356</v>
      </c>
      <c r="B17" s="7" t="s">
        <v>241</v>
      </c>
      <c r="C17" s="21" t="s">
        <v>274</v>
      </c>
      <c r="D17" s="9" t="s">
        <v>305</v>
      </c>
      <c r="E17" s="20" t="s">
        <v>317</v>
      </c>
      <c r="F17" s="11" t="s">
        <v>323</v>
      </c>
      <c r="G17" s="4">
        <v>40686</v>
      </c>
      <c r="H17" s="5">
        <f t="shared" si="0"/>
        <v>42146</v>
      </c>
      <c r="J17" s="24" t="str">
        <f t="shared" ca="1" si="1"/>
        <v>scaduta</v>
      </c>
    </row>
    <row r="18" spans="1:10" ht="51.95" customHeight="1" x14ac:dyDescent="0.25">
      <c r="A18" s="28" t="s">
        <v>357</v>
      </c>
      <c r="B18" s="7" t="s">
        <v>242</v>
      </c>
      <c r="C18" s="21" t="s">
        <v>275</v>
      </c>
      <c r="D18" s="9" t="s">
        <v>296</v>
      </c>
      <c r="E18" s="20">
        <v>2</v>
      </c>
      <c r="F18" s="11" t="s">
        <v>222</v>
      </c>
      <c r="G18" s="4">
        <v>40688</v>
      </c>
      <c r="H18" s="5">
        <f t="shared" si="0"/>
        <v>42148</v>
      </c>
      <c r="J18" s="24" t="str">
        <f t="shared" ca="1" si="1"/>
        <v>scaduta</v>
      </c>
    </row>
    <row r="19" spans="1:10" ht="51.95" customHeight="1" x14ac:dyDescent="0.25">
      <c r="A19" s="28" t="s">
        <v>358</v>
      </c>
      <c r="B19" s="7" t="s">
        <v>243</v>
      </c>
      <c r="C19" s="21" t="s">
        <v>276</v>
      </c>
      <c r="D19" s="9" t="s">
        <v>296</v>
      </c>
      <c r="E19" s="20" t="s">
        <v>317</v>
      </c>
      <c r="F19" s="11" t="s">
        <v>323</v>
      </c>
      <c r="G19" s="4">
        <v>40689</v>
      </c>
      <c r="H19" s="5">
        <f t="shared" si="0"/>
        <v>42149</v>
      </c>
      <c r="J19" s="24" t="str">
        <f t="shared" ca="1" si="1"/>
        <v>scaduta</v>
      </c>
    </row>
    <row r="20" spans="1:10" ht="51.95" customHeight="1" x14ac:dyDescent="0.25">
      <c r="A20" s="28" t="s">
        <v>359</v>
      </c>
      <c r="B20" s="7" t="s">
        <v>224</v>
      </c>
      <c r="C20" s="26" t="s">
        <v>293</v>
      </c>
      <c r="D20" s="9" t="s">
        <v>306</v>
      </c>
      <c r="E20" s="20">
        <v>2</v>
      </c>
      <c r="F20" s="9" t="s">
        <v>318</v>
      </c>
      <c r="G20" s="4">
        <v>40695</v>
      </c>
      <c r="H20" s="5">
        <f t="shared" si="0"/>
        <v>42155</v>
      </c>
      <c r="J20" s="24" t="str">
        <f t="shared" ca="1" si="1"/>
        <v>scaduta</v>
      </c>
    </row>
    <row r="21" spans="1:10" ht="51.95" customHeight="1" x14ac:dyDescent="0.25">
      <c r="A21" s="28" t="s">
        <v>360</v>
      </c>
      <c r="B21" s="7" t="s">
        <v>244</v>
      </c>
      <c r="C21" s="26" t="s">
        <v>277</v>
      </c>
      <c r="D21" s="9" t="s">
        <v>304</v>
      </c>
      <c r="E21" s="20" t="s">
        <v>317</v>
      </c>
      <c r="F21" s="11" t="s">
        <v>328</v>
      </c>
      <c r="G21" s="4">
        <v>40716</v>
      </c>
      <c r="H21" s="5">
        <f t="shared" si="0"/>
        <v>42176</v>
      </c>
      <c r="J21" s="24" t="str">
        <f t="shared" ca="1" si="1"/>
        <v>scaduta</v>
      </c>
    </row>
    <row r="22" spans="1:10" ht="51.95" customHeight="1" x14ac:dyDescent="0.25">
      <c r="A22" s="28" t="s">
        <v>361</v>
      </c>
      <c r="B22" s="26" t="s">
        <v>340</v>
      </c>
      <c r="C22" s="26" t="s">
        <v>74</v>
      </c>
      <c r="D22" s="9" t="s">
        <v>307</v>
      </c>
      <c r="E22" s="20" t="s">
        <v>317</v>
      </c>
      <c r="F22" s="11" t="s">
        <v>328</v>
      </c>
      <c r="G22" s="4">
        <v>40724</v>
      </c>
      <c r="H22" s="5">
        <f t="shared" si="0"/>
        <v>42184</v>
      </c>
      <c r="J22" s="24" t="str">
        <f t="shared" ca="1" si="1"/>
        <v>scaduta</v>
      </c>
    </row>
    <row r="23" spans="1:10" ht="51.95" customHeight="1" x14ac:dyDescent="0.25">
      <c r="A23" s="28" t="s">
        <v>362</v>
      </c>
      <c r="B23" s="26" t="s">
        <v>340</v>
      </c>
      <c r="C23" s="26" t="s">
        <v>8</v>
      </c>
      <c r="D23" s="9" t="s">
        <v>307</v>
      </c>
      <c r="E23" s="20" t="s">
        <v>317</v>
      </c>
      <c r="F23" s="11" t="s">
        <v>328</v>
      </c>
      <c r="G23" s="4">
        <v>40724</v>
      </c>
      <c r="H23" s="5">
        <f t="shared" si="0"/>
        <v>42184</v>
      </c>
      <c r="J23" s="24" t="str">
        <f t="shared" ca="1" si="1"/>
        <v>scaduta</v>
      </c>
    </row>
    <row r="24" spans="1:10" ht="51.95" customHeight="1" x14ac:dyDescent="0.25">
      <c r="A24" s="28" t="s">
        <v>363</v>
      </c>
      <c r="B24" s="7" t="s">
        <v>245</v>
      </c>
      <c r="C24" s="21" t="s">
        <v>278</v>
      </c>
      <c r="D24" s="9" t="s">
        <v>308</v>
      </c>
      <c r="E24" s="20" t="s">
        <v>317</v>
      </c>
      <c r="F24" s="11" t="s">
        <v>222</v>
      </c>
      <c r="G24" s="4">
        <v>40763</v>
      </c>
      <c r="H24" s="5">
        <f t="shared" si="0"/>
        <v>42223</v>
      </c>
      <c r="J24" s="24" t="str">
        <f t="shared" ca="1" si="1"/>
        <v>scaduta</v>
      </c>
    </row>
    <row r="25" spans="1:10" ht="51.95" customHeight="1" x14ac:dyDescent="0.25">
      <c r="A25" s="28" t="s">
        <v>364</v>
      </c>
      <c r="B25" s="7" t="s">
        <v>246</v>
      </c>
      <c r="C25" s="21" t="s">
        <v>279</v>
      </c>
      <c r="D25" s="9" t="s">
        <v>302</v>
      </c>
      <c r="E25" s="20" t="s">
        <v>317</v>
      </c>
      <c r="F25" s="11" t="s">
        <v>222</v>
      </c>
      <c r="G25" s="4">
        <v>40765</v>
      </c>
      <c r="H25" s="5">
        <f t="shared" si="0"/>
        <v>42225</v>
      </c>
      <c r="J25" s="24" t="str">
        <f t="shared" ca="1" si="1"/>
        <v>scaduta</v>
      </c>
    </row>
    <row r="26" spans="1:10" ht="51.95" customHeight="1" x14ac:dyDescent="0.25">
      <c r="A26" s="28" t="s">
        <v>365</v>
      </c>
      <c r="B26" s="7" t="s">
        <v>247</v>
      </c>
      <c r="C26" s="21" t="s">
        <v>280</v>
      </c>
      <c r="D26" s="9" t="s">
        <v>302</v>
      </c>
      <c r="E26" s="20" t="s">
        <v>317</v>
      </c>
      <c r="F26" s="11" t="s">
        <v>323</v>
      </c>
      <c r="G26" s="4">
        <v>40772</v>
      </c>
      <c r="H26" s="5">
        <f t="shared" si="0"/>
        <v>42232</v>
      </c>
      <c r="J26" s="24" t="str">
        <f t="shared" ca="1" si="1"/>
        <v>scaduta</v>
      </c>
    </row>
    <row r="27" spans="1:10" ht="51.95" customHeight="1" x14ac:dyDescent="0.25">
      <c r="A27" s="28" t="s">
        <v>366</v>
      </c>
      <c r="B27" s="7" t="s">
        <v>225</v>
      </c>
      <c r="C27" s="21" t="s">
        <v>283</v>
      </c>
      <c r="D27" s="9" t="s">
        <v>309</v>
      </c>
      <c r="E27" s="20" t="s">
        <v>317</v>
      </c>
      <c r="F27" s="11" t="s">
        <v>324</v>
      </c>
      <c r="G27" s="4">
        <v>40844</v>
      </c>
      <c r="H27" s="5">
        <f t="shared" si="0"/>
        <v>42304</v>
      </c>
      <c r="J27" s="24" t="str">
        <f t="shared" ca="1" si="1"/>
        <v>scaduta</v>
      </c>
    </row>
    <row r="28" spans="1:10" ht="51.95" customHeight="1" x14ac:dyDescent="0.25">
      <c r="A28" s="28" t="s">
        <v>367</v>
      </c>
      <c r="B28" s="7" t="s">
        <v>248</v>
      </c>
      <c r="C28" s="21" t="s">
        <v>281</v>
      </c>
      <c r="D28" s="9" t="s">
        <v>304</v>
      </c>
      <c r="E28" s="20" t="s">
        <v>317</v>
      </c>
      <c r="F28" s="11" t="s">
        <v>325</v>
      </c>
      <c r="G28" s="4">
        <v>40787</v>
      </c>
      <c r="H28" s="5">
        <f t="shared" si="0"/>
        <v>42247</v>
      </c>
      <c r="J28" s="24" t="str">
        <f t="shared" ca="1" si="1"/>
        <v>scaduta</v>
      </c>
    </row>
    <row r="29" spans="1:10" ht="51.95" customHeight="1" x14ac:dyDescent="0.25">
      <c r="A29" s="28" t="s">
        <v>368</v>
      </c>
      <c r="B29" s="7" t="s">
        <v>249</v>
      </c>
      <c r="C29" s="21" t="s">
        <v>282</v>
      </c>
      <c r="D29" s="9" t="s">
        <v>296</v>
      </c>
      <c r="E29" s="20" t="s">
        <v>317</v>
      </c>
      <c r="F29" s="11" t="s">
        <v>326</v>
      </c>
      <c r="G29" s="4">
        <v>40849</v>
      </c>
      <c r="H29" s="5">
        <f t="shared" si="0"/>
        <v>42309</v>
      </c>
      <c r="J29" s="24" t="str">
        <f t="shared" ca="1" si="1"/>
        <v>scaduta</v>
      </c>
    </row>
    <row r="30" spans="1:10" ht="51.95" customHeight="1" x14ac:dyDescent="0.25">
      <c r="A30" s="28" t="s">
        <v>369</v>
      </c>
      <c r="B30" s="7" t="s">
        <v>250</v>
      </c>
      <c r="C30" s="21" t="s">
        <v>283</v>
      </c>
      <c r="D30" s="9" t="s">
        <v>310</v>
      </c>
      <c r="E30" s="20" t="s">
        <v>317</v>
      </c>
      <c r="F30" s="11" t="s">
        <v>327</v>
      </c>
      <c r="G30" s="4">
        <v>40865</v>
      </c>
      <c r="H30" s="5">
        <f t="shared" si="0"/>
        <v>42325</v>
      </c>
      <c r="J30" s="24" t="str">
        <f t="shared" ca="1" si="1"/>
        <v>scaduta</v>
      </c>
    </row>
    <row r="31" spans="1:10" ht="51.95" customHeight="1" x14ac:dyDescent="0.25">
      <c r="A31" s="28" t="s">
        <v>370</v>
      </c>
      <c r="B31" s="7" t="s">
        <v>251</v>
      </c>
      <c r="C31" s="21" t="s">
        <v>284</v>
      </c>
      <c r="D31" s="9" t="s">
        <v>311</v>
      </c>
      <c r="E31" s="20" t="s">
        <v>317</v>
      </c>
      <c r="F31" s="11" t="s">
        <v>328</v>
      </c>
      <c r="G31" s="4">
        <v>40865</v>
      </c>
      <c r="H31" s="5">
        <f t="shared" si="0"/>
        <v>42325</v>
      </c>
      <c r="J31" s="24" t="str">
        <f t="shared" ca="1" si="1"/>
        <v>scaduta</v>
      </c>
    </row>
    <row r="32" spans="1:10" ht="51.95" customHeight="1" x14ac:dyDescent="0.25">
      <c r="A32" s="28" t="s">
        <v>371</v>
      </c>
      <c r="B32" s="7" t="s">
        <v>252</v>
      </c>
      <c r="C32" s="21" t="s">
        <v>285</v>
      </c>
      <c r="D32" s="9" t="s">
        <v>312</v>
      </c>
      <c r="E32" s="20">
        <v>1</v>
      </c>
      <c r="F32" s="11" t="s">
        <v>328</v>
      </c>
      <c r="G32" s="4">
        <v>40910</v>
      </c>
      <c r="H32" s="5">
        <f t="shared" si="0"/>
        <v>42370</v>
      </c>
      <c r="J32" s="24" t="str">
        <f t="shared" ca="1" si="1"/>
        <v>scaduta</v>
      </c>
    </row>
    <row r="33" spans="1:10" ht="51.95" customHeight="1" x14ac:dyDescent="0.25">
      <c r="A33" s="28" t="s">
        <v>372</v>
      </c>
      <c r="B33" s="7" t="s">
        <v>253</v>
      </c>
      <c r="C33" s="21" t="s">
        <v>286</v>
      </c>
      <c r="D33" s="9" t="s">
        <v>313</v>
      </c>
      <c r="E33" s="20" t="s">
        <v>317</v>
      </c>
      <c r="F33" s="11" t="s">
        <v>323</v>
      </c>
      <c r="G33" s="4">
        <v>40967</v>
      </c>
      <c r="H33" s="5">
        <f t="shared" si="0"/>
        <v>42427</v>
      </c>
      <c r="J33" s="24" t="str">
        <f t="shared" ca="1" si="1"/>
        <v>scaduta</v>
      </c>
    </row>
    <row r="34" spans="1:10" ht="51.95" customHeight="1" x14ac:dyDescent="0.25">
      <c r="A34" s="28" t="s">
        <v>373</v>
      </c>
      <c r="B34" s="7" t="s">
        <v>254</v>
      </c>
      <c r="C34" s="21" t="s">
        <v>287</v>
      </c>
      <c r="D34" s="9" t="s">
        <v>296</v>
      </c>
      <c r="E34" s="20" t="s">
        <v>317</v>
      </c>
      <c r="F34" s="11" t="s">
        <v>330</v>
      </c>
      <c r="G34" s="4">
        <v>40969</v>
      </c>
      <c r="H34" s="5">
        <f t="shared" si="0"/>
        <v>42429</v>
      </c>
      <c r="J34" s="24" t="str">
        <f t="shared" ca="1" si="1"/>
        <v>scaduta</v>
      </c>
    </row>
    <row r="35" spans="1:10" ht="51.95" customHeight="1" x14ac:dyDescent="0.25">
      <c r="A35" s="28" t="s">
        <v>374</v>
      </c>
      <c r="B35" s="7" t="s">
        <v>255</v>
      </c>
      <c r="C35" s="21" t="s">
        <v>288</v>
      </c>
      <c r="D35" s="9" t="s">
        <v>142</v>
      </c>
      <c r="E35" s="20" t="s">
        <v>317</v>
      </c>
      <c r="F35" s="11" t="s">
        <v>323</v>
      </c>
      <c r="G35" s="4">
        <v>40989</v>
      </c>
      <c r="H35" s="5">
        <f t="shared" si="0"/>
        <v>42449</v>
      </c>
      <c r="J35" s="24" t="str">
        <f t="shared" ca="1" si="1"/>
        <v>scaduta</v>
      </c>
    </row>
    <row r="36" spans="1:10" ht="51.95" customHeight="1" x14ac:dyDescent="0.25">
      <c r="A36" s="28" t="s">
        <v>375</v>
      </c>
      <c r="B36" s="7" t="s">
        <v>256</v>
      </c>
      <c r="C36" s="21" t="s">
        <v>289</v>
      </c>
      <c r="D36" s="9" t="s">
        <v>314</v>
      </c>
      <c r="E36" s="20">
        <v>1</v>
      </c>
      <c r="F36" s="11" t="s">
        <v>331</v>
      </c>
      <c r="G36" s="4">
        <v>41022</v>
      </c>
      <c r="H36" s="5">
        <f t="shared" si="0"/>
        <v>42482</v>
      </c>
      <c r="J36" s="24" t="str">
        <f t="shared" ca="1" si="1"/>
        <v>scaduta</v>
      </c>
    </row>
    <row r="37" spans="1:10" ht="51.95" customHeight="1" x14ac:dyDescent="0.25">
      <c r="A37" s="28" t="s">
        <v>376</v>
      </c>
      <c r="B37" s="7" t="s">
        <v>226</v>
      </c>
      <c r="C37" s="21" t="s">
        <v>294</v>
      </c>
      <c r="D37" s="9" t="s">
        <v>315</v>
      </c>
      <c r="E37" s="20" t="s">
        <v>317</v>
      </c>
      <c r="F37" s="11" t="s">
        <v>328</v>
      </c>
      <c r="G37" s="4">
        <v>41080</v>
      </c>
      <c r="H37" s="5">
        <f t="shared" si="0"/>
        <v>42540</v>
      </c>
      <c r="J37" s="24" t="str">
        <f t="shared" ca="1" si="1"/>
        <v>scaduta</v>
      </c>
    </row>
    <row r="38" spans="1:10" ht="51.95" customHeight="1" x14ac:dyDescent="0.25">
      <c r="A38" s="28" t="s">
        <v>377</v>
      </c>
      <c r="B38" s="7" t="s">
        <v>257</v>
      </c>
      <c r="C38" s="21" t="s">
        <v>290</v>
      </c>
      <c r="D38" s="9" t="s">
        <v>316</v>
      </c>
      <c r="E38" s="20" t="s">
        <v>317</v>
      </c>
      <c r="F38" s="11" t="s">
        <v>332</v>
      </c>
      <c r="G38" s="4">
        <v>41240</v>
      </c>
      <c r="H38" s="5">
        <f>G38+(365*2)</f>
        <v>41970</v>
      </c>
      <c r="J38" s="24" t="str">
        <f t="shared" ca="1" si="1"/>
        <v>scaduta</v>
      </c>
    </row>
    <row r="39" spans="1:10" ht="51.95" customHeight="1" x14ac:dyDescent="0.25">
      <c r="A39" s="28" t="s">
        <v>378</v>
      </c>
      <c r="B39" s="7" t="s">
        <v>258</v>
      </c>
      <c r="C39" s="21" t="s">
        <v>291</v>
      </c>
      <c r="D39" s="9" t="s">
        <v>142</v>
      </c>
      <c r="E39" s="20" t="s">
        <v>317</v>
      </c>
      <c r="F39" s="11" t="s">
        <v>333</v>
      </c>
      <c r="G39" s="4">
        <v>41270</v>
      </c>
      <c r="H39" s="5">
        <f>G39+(365*2)</f>
        <v>42000</v>
      </c>
      <c r="J39" s="24" t="str">
        <f t="shared" ca="1" si="1"/>
        <v>scaduta</v>
      </c>
    </row>
    <row r="40" spans="1:10" ht="51.95" customHeight="1" x14ac:dyDescent="0.25">
      <c r="A40" s="28" t="s">
        <v>379</v>
      </c>
      <c r="B40" s="7" t="s">
        <v>259</v>
      </c>
      <c r="C40" s="21" t="s">
        <v>292</v>
      </c>
      <c r="D40" s="9" t="s">
        <v>142</v>
      </c>
      <c r="E40" s="20" t="s">
        <v>317</v>
      </c>
      <c r="F40" s="11" t="s">
        <v>330</v>
      </c>
      <c r="G40" s="4">
        <v>41283</v>
      </c>
      <c r="H40" s="5">
        <f>G40+(365*2)</f>
        <v>42013</v>
      </c>
      <c r="J40" s="24" t="str">
        <f t="shared" ca="1" si="1"/>
        <v>scaduta</v>
      </c>
    </row>
  </sheetData>
  <printOptions horizontalCentered="1"/>
  <pageMargins left="0.78740157480314965" right="0.55118110236220474" top="0.98425196850393704" bottom="0.62992125984251968" header="0.47244094488188981" footer="0.39370078740157483"/>
  <pageSetup paperSize="9" scale="98" orientation="landscape" r:id="rId1"/>
  <headerFooter>
    <oddHeader>&amp;C&amp;"English157 BT,Normale"&amp;16&amp;K000000Tribunale Ordinario di &amp;18&amp;K000000Cuneo&amp;"Arial,Normale"&amp;11&amp;K01+000
&amp;"Arial Narrow,Normale"Registro delle Convenzioni per lo svolgimento del Lavoro di Pubblica Utilità</oddHeader>
    <oddFooter>&amp;C&amp;"Amazone BT,Normale"&amp;12-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9</vt:i4>
      </vt:variant>
    </vt:vector>
  </HeadingPairs>
  <TitlesOfParts>
    <vt:vector size="14" baseType="lpstr">
      <vt:lpstr>Cuneo generale</vt:lpstr>
      <vt:lpstr>Cuneo alfabetico</vt:lpstr>
      <vt:lpstr>Scadute</vt:lpstr>
      <vt:lpstr>Mondovì</vt:lpstr>
      <vt:lpstr>Saluzzo</vt:lpstr>
      <vt:lpstr>'Cuneo alfabetico'!Area_stampa</vt:lpstr>
      <vt:lpstr>'Cuneo generale'!Area_stampa</vt:lpstr>
      <vt:lpstr>Scadute!Area_stampa</vt:lpstr>
      <vt:lpstr>'Cuneo generale'!Testo10</vt:lpstr>
      <vt:lpstr>'Cuneo alfabetico'!Titoli_stampa</vt:lpstr>
      <vt:lpstr>'Cuneo generale'!Titoli_stampa</vt:lpstr>
      <vt:lpstr>Mondovì!Titoli_stampa</vt:lpstr>
      <vt:lpstr>Saluzzo!Titoli_stampa</vt:lpstr>
      <vt:lpstr>Scadute!Titoli_stampa</vt:lpstr>
    </vt:vector>
  </TitlesOfParts>
  <Company>Giustizia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giacomo.franchino</dc:creator>
  <cp:lastModifiedBy>Filippo Maria Giuliano</cp:lastModifiedBy>
  <cp:lastPrinted>2023-03-01T07:52:00Z</cp:lastPrinted>
  <dcterms:created xsi:type="dcterms:W3CDTF">2011-02-21T06:59:00Z</dcterms:created>
  <dcterms:modified xsi:type="dcterms:W3CDTF">2023-05-24T08:40:24Z</dcterms:modified>
</cp:coreProperties>
</file>